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C336A13C-8F52-45DB-AEA2-F09C57D8ECEA}" xr6:coauthVersionLast="47" xr6:coauthVersionMax="47" xr10:uidLastSave="{00000000-0000-0000-0000-000000000000}"/>
  <bookViews>
    <workbookView xWindow="-120" yWindow="-120" windowWidth="20730" windowHeight="11160" tabRatio="836"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W38" i="10"/>
  <c r="BW39" i="10" s="1"/>
  <c r="BE38" i="10"/>
  <c r="AM38" i="10"/>
  <c r="U38" i="10"/>
  <c r="C38" i="10"/>
  <c r="BW37" i="10"/>
  <c r="BE37" i="10"/>
  <c r="AM37" i="10"/>
  <c r="U37" i="10"/>
  <c r="C37" i="10"/>
  <c r="BW36" i="10"/>
  <c r="BE36" i="10"/>
  <c r="AM36" i="10"/>
  <c r="C36" i="10"/>
  <c r="BW35" i="10"/>
  <c r="BE35" i="10"/>
  <c r="C35" i="10"/>
  <c r="BW34" i="10"/>
  <c r="C34" i="10"/>
  <c r="BW40" i="10" l="1"/>
  <c r="BW41" i="10" s="1"/>
  <c r="CO34" i="10"/>
  <c r="CO35" i="10" s="1"/>
  <c r="CO36" i="10" s="1"/>
  <c r="CO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<sst xmlns="http://schemas.openxmlformats.org/spreadsheetml/2006/main" count="1120" uniqueCount="606">
  <si>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</si>
  <si>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</si>
  <si>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</si>
  <si>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</si>
  <si>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</si>
  <si>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</si>
  <si>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</si>
  <si>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</si>
  <si>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</si>
  <si>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</si>
  <si>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</si>
  <si>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</si>
  <si>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</si>
  <si>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</si>
  <si>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</si>
  <si>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</si>
  <si>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</si>
  <si>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</si>
  <si>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</si>
  <si>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</si>
  <si>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</si>
  <si>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</si>
  <si>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</si>
  <si>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</si>
  <si>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</si>
  <si>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</si>
  <si>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</si>
  <si>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</si>
  <si>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</si>
  <si>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</si>
  <si>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</si>
  <si>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</si>
  <si>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</si>
  <si>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</si>
  <si>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</si>
  <si>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</si>
  <si>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</si>
  <si>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</si>
  <si>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</si>
  <si>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</si>
  <si>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</si>
  <si>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</si>
  <si>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</si>
  <si>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</si>
  <si>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</si>
  <si>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</si>
  <si>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</si>
  <si>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</si>
  <si>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</si>
  <si>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</si>
  <si>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</si>
  <si>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</si>
  <si>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</si>
  <si>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</si>
  <si>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</si>
  <si>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</si>
  <si>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</si>
  <si>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</si>
  <si>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</si>
  <si>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</si>
  <si>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</si>
  <si>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</si>
  <si>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</si>
  <si>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</si>
  <si>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</si>
  <si>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</si>
  <si>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</si>
  <si>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</si>
  <si>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</si>
  <si>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</si>
  <si>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</si>
  <si>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</si>
  <si>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</si>
  <si>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</si>
  <si>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</si>
  <si>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</si>
  <si>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</si>
  <si>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</si>
  <si>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</si>
  <si>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</si>
  <si>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</si>
  <si>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</si>
  <si>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</si>
  <si>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</si>
  <si>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</si>
  <si>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</si>
  <si>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</si>
  <si>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</si>
  <si>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</si>
  <si>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</si>
  <si>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</si>
  <si>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</si>
  <si>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</si>
  <si>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</si>
  <si>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</si>
  <si>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</si>
  <si>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</si>
  <si>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</si>
  <si>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</si>
  <si>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</si>
  <si>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</si>
  <si>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</si>
  <si>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</si>
  <si>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</si>
  <si>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</si>
  <si>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</si>
  <si>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</si>
  <si>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</si>
  <si>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</si>
  <si>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</si>
  <si>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</si>
  <si>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</si>
  <si>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</si>
  <si>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</si>
  <si>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</si>
  <si>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</si>
  <si>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</si>
  <si>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</si>
  <si>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</si>
  <si>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</si>
  <si>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</si>
  <si>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</si>
  <si>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</si>
  <si>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</si>
  <si>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</si>
  <si>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</si>
  <si>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</si>
  <si>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</si>
  <si>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</si>
  <si>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</si>
  <si>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</si>
  <si>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</si>
  <si>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</si>
  <si>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</si>
  <si>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</si>
  <si>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</si>
  <si>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</si>
  <si>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</si>
  <si>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</si>
  <si>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</si>
  <si>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</si>
  <si>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</si>
  <si>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</si>
  <si>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</si>
  <si>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</si>
  <si>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</si>
  <si>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</si>
  <si>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</si>
  <si>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</si>
  <si>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</si>
  <si>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</si>
  <si>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</si>
  <si>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</si>
  <si>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</si>
  <si>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</si>
  <si>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</si>
  <si>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</si>
  <si>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</si>
  <si>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</si>
  <si>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</si>
  <si>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</si>
  <si>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</si>
  <si>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</si>
  <si>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</si>
  <si>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</si>
  <si>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</si>
  <si>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</si>
  <si>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</si>
  <si>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</si>
  <si>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</si>
  <si>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</si>
  <si>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</si>
  <si>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</si>
  <si>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</si>
  <si>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</si>
  <si>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</si>
  <si>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</si>
  <si>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</si>
  <si>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</si>
  <si>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</si>
  <si>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</si>
  <si>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</si>
  <si>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</si>
  <si>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</si>
  <si>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</si>
  <si>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</si>
  <si>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</si>
  <si>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</si>
  <si>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</si>
  <si>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</si>
  <si>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</si>
  <si>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</si>
  <si>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</si>
  <si>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</si>
  <si>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</si>
  <si>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</si>
  <si>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</si>
  <si>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</si>
  <si>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</si>
  <si>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</si>
  <si>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</si>
  <si>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</si>
  <si>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</si>
  <si>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</si>
  <si>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</si>
  <si>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</si>
  <si>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</si>
  <si>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</si>
  <si>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</si>
  <si>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</si>
  <si>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</si>
  <si>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</si>
  <si>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</si>
  <si>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</si>
  <si>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</si>
  <si>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</si>
  <si>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</si>
  <si>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</si>
  <si>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</si>
  <si>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</si>
  <si>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山口県長門市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</si>
  <si>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</si>
  <si>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</si>
  <si>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</si>
  <si>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</si>
  <si>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</si>
  <si>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</si>
  <si>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</si>
  <si>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</si>
  <si>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</si>
  <si>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</si>
  <si>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</si>
  <si>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</si>
  <si>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</si>
  <si>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</si>
  <si>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</si>
  <si>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</si>
  <si>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</si>
  <si>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</si>
  <si>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</si>
  <si>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</si>
  <si>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</si>
  <si>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</si>
  <si>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</si>
  <si>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</si>
  <si>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</si>
  <si>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</si>
  <si>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</si>
  <si>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</si>
  <si>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</si>
  <si>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</si>
  <si>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</si>
  <si>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</si>
  <si>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</si>
  <si>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</si>
  <si>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</si>
  <si>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</si>
  <si>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</si>
  <si>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</si>
  <si>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</si>
  <si>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</si>
  <si>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</si>
  <si>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</si>
  <si>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</si>
  <si>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</si>
  <si>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</si>
  <si>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</si>
  <si>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</si>
  <si>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</si>
  <si>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</si>
  <si>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</si>
  <si>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</si>
  <si>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</si>
  <si>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</si>
  <si>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</si>
  <si>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</si>
  <si>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</si>
  <si>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</si>
  <si>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</si>
  <si>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</si>
  <si>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</si>
  <si>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</si>
  <si>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</si>
  <si>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</si>
  <si>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</si>
  <si>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</si>
  <si>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</si>
  <si>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</si>
  <si>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</si>
  <si>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</si>
  <si>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</si>
  <si>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</si>
  <si>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</si>
  <si>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</si>
  <si>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</si>
  <si>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</si>
  <si>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</si>
  <si>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</si>
  <si>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</si>
  <si>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</si>
  <si>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</si>
  <si>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</si>
  <si>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</si>
  <si>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</si>
  <si>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</si>
  <si>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</si>
  <si>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</si>
  <si>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</si>
  <si>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</si>
  <si>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</si>
  <si>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</si>
  <si>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</si>
  <si>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</si>
  <si>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</si>
  <si>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</si>
  <si>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</si>
  <si>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</si>
  <si>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</si>
  <si>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</si>
  <si>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</si>
  <si>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</si>
  <si>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</si>
  <si>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</si>
  <si>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</si>
  <si>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</si>
  <si>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</si>
  <si>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</si>
  <si>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</si>
  <si>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</si>
  <si>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</si>
  <si>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</si>
  <si>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</si>
  <si>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</si>
  <si>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</si>
  <si>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</si>
  <si>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</si>
  <si>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</si>
  <si>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</si>
  <si>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</si>
  <si>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</si>
  <si>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</si>
  <si>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</si>
  <si>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</si>
  <si>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</si>
  <si>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</si>
  <si>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</si>
  <si>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</si>
  <si>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</si>
  <si>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</si>
  <si>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</si>
  <si>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</si>
  <si>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</si>
  <si>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</si>
  <si>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</si>
  <si>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</si>
  <si>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</si>
  <si>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</si>
  <si>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</si>
  <si>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</si>
  <si>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</si>
  <si>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</si>
  <si>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</si>
  <si>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</si>
  <si>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</si>
  <si>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</si>
  <si>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</si>
  <si>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</si>
  <si>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</si>
  <si>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</si>
  <si>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</si>
  <si>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</si>
  <si>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</si>
  <si>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山口県長門市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</si>
  <si>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</si>
  <si>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</si>
  <si>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</si>
  <si>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</si>
  <si>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</si>
  <si>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</si>
  <si>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</si>
  <si>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</si>
  <si>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</si>
  <si>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</si>
  <si>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</si>
  <si>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</si>
  <si>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</si>
  <si>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</si>
  <si>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</si>
  <si>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</si>
  <si>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</si>
  <si>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</si>
  <si>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</si>
  <si>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</si>
  <si>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</si>
  <si>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</si>
  <si>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</si>
  <si>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</si>
  <si>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</si>
  <si>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</si>
  <si>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</si>
  <si>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</si>
  <si>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</si>
  <si>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</si>
  <si>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</si>
  <si>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</si>
  <si>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</si>
  <si>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</si>
  <si>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</si>
  <si>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</si>
  <si>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</si>
  <si>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</si>
  <si>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</si>
  <si>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</si>
  <si>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湯本温泉事業特別会計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</si>
  <si>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</si>
  <si>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</si>
  <si>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</si>
  <si>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</si>
  <si>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</si>
  <si>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</si>
  <si>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</si>
  <si>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</si>
  <si>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</si>
  <si>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</si>
  <si>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</si>
  <si>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</si>
  <si>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</si>
  <si>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</si>
  <si>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</si>
  <si>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</si>
  <si>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</si>
  <si>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</si>
  <si>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</si>
  <si>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</si>
  <si>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</si>
  <si>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</si>
  <si>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</si>
  <si>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</si>
  <si>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</si>
  <si>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</si>
  <si>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</si>
  <si>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</si>
  <si>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</si>
  <si>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</si>
  <si>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</si>
  <si>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</si>
  <si>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</si>
  <si>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</si>
  <si>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</si>
  <si>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</si>
  <si>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</si>
  <si>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</si>
  <si>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</si>
  <si>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</si>
  <si>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</si>
  <si>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</si>
  <si>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</si>
  <si>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</si>
  <si>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</si>
  <si>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</si>
  <si>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</si>
  <si>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</si>
  <si>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</si>
  <si>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</si>
  <si>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</si>
  <si>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</si>
  <si>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</si>
  <si>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</si>
  <si>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</si>
  <si>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</si>
  <si>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</si>
  <si>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</si>
  <si>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</si>
  <si>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</si>
  <si>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</si>
  <si>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</si>
  <si>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</si>
  <si>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</si>
  <si>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</si>
  <si>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</si>
  <si>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</si>
  <si>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</si>
  <si>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</si>
  <si>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</si>
  <si>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</si>
  <si>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</si>
  <si>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</si>
  <si>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</si>
  <si>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</si>
  <si>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</si>
  <si>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</si>
  <si>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</si>
  <si>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</si>
  <si>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</si>
  <si>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</si>
  <si>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</si>
  <si>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</si>
  <si>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</si>
  <si>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</si>
  <si>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</si>
  <si>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</si>
  <si>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</si>
  <si>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</si>
  <si>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</si>
  <si>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</si>
  <si>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</si>
  <si>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</si>
  <si>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</si>
  <si>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</si>
  <si>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</si>
  <si>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</si>
  <si>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</si>
  <si>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</si>
  <si>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</si>
  <si>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</si>
  <si>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</si>
  <si>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</si>
  <si>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</si>
  <si>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</si>
  <si>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</si>
  <si>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</si>
  <si>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</si>
  <si>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</si>
  <si>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</si>
  <si>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</si>
  <si>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</si>
  <si>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</si>
  <si>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</si>
  <si>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</si>
  <si>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</si>
  <si>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</si>
  <si>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</si>
  <si>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</si>
  <si>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</si>
  <si>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</si>
  <si>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</si>
  <si>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</si>
  <si>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</si>
  <si>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</si>
  <si>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</si>
  <si>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</si>
  <si>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</si>
  <si>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</si>
  <si>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</si>
  <si>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</si>
  <si>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</si>
  <si>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</si>
  <si>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</si>
  <si>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</si>
  <si>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</si>
  <si>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</si>
  <si>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</si>
  <si>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</si>
  <si>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</si>
  <si>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</si>
  <si>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</si>
  <si>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</si>
  <si>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</si>
  <si>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</si>
  <si>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</si>
  <si>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</si>
  <si>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</si>
  <si>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</si>
  <si>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</si>
  <si>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</si>
  <si>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</si>
  <si>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</si>
  <si>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</si>
  <si>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</si>
  <si>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</si>
  <si>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</si>
  <si>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</si>
  <si>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</si>
  <si>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</si>
  <si>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</si>
  <si>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国民健康保険事業特別会計</t>
  </si>
  <si>
    <t>下水道事業会計</t>
  </si>
  <si>
    <t>介護保険事業特別会計</t>
  </si>
  <si>
    <t>後期高齢者医療事業特別会計</t>
  </si>
  <si>
    <t>湯本温泉事業特別会計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</si>
  <si>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</si>
  <si>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</si>
  <si>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</si>
  <si>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</si>
  <si>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</si>
  <si>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</si>
  <si>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</si>
  <si>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</si>
  <si>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</si>
  <si>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山口県市町総合事務組合一般会計</t>
    <phoneticPr fontId="2"/>
  </si>
  <si>
    <t>山口県市町総合事務組合消防団員補償等特別会計</t>
    <phoneticPr fontId="2"/>
  </si>
  <si>
    <t>山口県市町総合事務組合非常勤職員公務災害補償特別会計</t>
    <phoneticPr fontId="2"/>
  </si>
  <si>
    <t>山口県市町総合事務組合山口県市町公平委員会特別会計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</si>
  <si>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</si>
  <si>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</si>
  <si>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</si>
  <si>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萩・長門清掃一部事務組合一般会計</t>
    <phoneticPr fontId="2"/>
  </si>
  <si>
    <t>長門市文化振興財団</t>
    <rPh sb="0" eb="3">
      <t>ナガトシ</t>
    </rPh>
    <rPh sb="3" eb="5">
      <t>ブンカ</t>
    </rPh>
    <rPh sb="5" eb="7">
      <t>シンコウ</t>
    </rPh>
    <rPh sb="7" eb="9">
      <t>ザイダン</t>
    </rPh>
    <phoneticPr fontId="2"/>
  </si>
  <si>
    <t>ながと物産</t>
    <rPh sb="3" eb="5">
      <t>ブッサン</t>
    </rPh>
    <phoneticPr fontId="2"/>
  </si>
  <si>
    <t>アグリながと</t>
    <phoneticPr fontId="2"/>
  </si>
  <si>
    <t>リフォレながと</t>
    <phoneticPr fontId="2"/>
  </si>
  <si>
    <t>地域活性化基金</t>
    <rPh sb="0" eb="2">
      <t>チイキ</t>
    </rPh>
    <rPh sb="2" eb="5">
      <t>カッセイカ</t>
    </rPh>
    <rPh sb="5" eb="7">
      <t>キキン</t>
    </rPh>
    <phoneticPr fontId="5"/>
  </si>
  <si>
    <t>職員退職手当基金</t>
    <rPh sb="0" eb="2">
      <t>ショクイン</t>
    </rPh>
    <rPh sb="2" eb="4">
      <t>タイショク</t>
    </rPh>
    <rPh sb="4" eb="6">
      <t>テアテ</t>
    </rPh>
    <rPh sb="6" eb="8">
      <t>キキン</t>
    </rPh>
    <phoneticPr fontId="5"/>
  </si>
  <si>
    <t>公共施設維持補修等基金</t>
    <rPh sb="0" eb="2">
      <t>コウキョウ</t>
    </rPh>
    <rPh sb="2" eb="4">
      <t>シセツ</t>
    </rPh>
    <rPh sb="4" eb="6">
      <t>イジ</t>
    </rPh>
    <rPh sb="6" eb="8">
      <t>ホシュウ</t>
    </rPh>
    <rPh sb="8" eb="9">
      <t>トウ</t>
    </rPh>
    <rPh sb="9" eb="11">
      <t>キキン</t>
    </rPh>
    <phoneticPr fontId="5"/>
  </si>
  <si>
    <t>地域福祉振興基金</t>
    <rPh sb="0" eb="2">
      <t>チイキ</t>
    </rPh>
    <rPh sb="2" eb="4">
      <t>フクシ</t>
    </rPh>
    <rPh sb="4" eb="6">
      <t>シンコウ</t>
    </rPh>
    <rPh sb="6" eb="8">
      <t>キキン</t>
    </rPh>
    <phoneticPr fontId="5"/>
  </si>
  <si>
    <t>香月泰男美術館運営基金</t>
    <rPh sb="0" eb="2">
      <t>カツキ</t>
    </rPh>
    <rPh sb="2" eb="3">
      <t>ヤスシ</t>
    </rPh>
    <rPh sb="3" eb="4">
      <t>オトコ</t>
    </rPh>
    <rPh sb="4" eb="7">
      <t>ビジュツカン</t>
    </rPh>
    <rPh sb="7" eb="9">
      <t>ウンエイ</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</si>
</sst>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F5D-4EDC-ABD9-E578EE4F86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98239</c:v>
                </c:pt>
                <c:pt idx="1">
                  <c:v>203992</c:v>
                </c:pt>
                <c:pt idx="2">
                  <c:v>96769</c:v>
                </c:pt>
                <c:pt idx="3">
                  <c:v>70925</c:v>
                </c:pt>
                <c:pt idx="4">
                  <c:v>82130</c:v>
                </c:pt>
              </c:numCache>
            </c:numRef>
          </c:val>
          <c:smooth val="0"/>
          <c:extLst>
            <c:ext xmlns:c16="http://schemas.microsoft.com/office/drawing/2014/chart" uri="{C3380CC4-5D6E-409C-BE32-E72D297353CC}">
              <c16:uniqueId val="{00000001-9F5D-4EDC-ABD9-E578EE4F86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5.27</c:v>
                </c:pt>
                <c:pt idx="1">
                  <c:v>5.7</c:v>
                </c:pt>
                <c:pt idx="2">
                  <c:v>6.47</c:v>
                </c:pt>
                <c:pt idx="3">
                  <c:v>11.94</c:v>
                </c:pt>
                <c:pt idx="4">
                  <c:v>12.21</c:v>
                </c:pt>
              </c:numCache>
            </c:numRef>
          </c:val>
          <c:extLst>
            <c:ext xmlns:c16="http://schemas.microsoft.com/office/drawing/2014/chart" uri="{C3380CC4-5D6E-409C-BE32-E72D297353CC}">
              <c16:uniqueId val="{00000000-1B90-45CA-A546-C42A4A2EE8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18.53</c:v>
                </c:pt>
                <c:pt idx="1">
                  <c:v>18.670000000000002</c:v>
                </c:pt>
                <c:pt idx="2">
                  <c:v>21.22</c:v>
                </c:pt>
                <c:pt idx="3">
                  <c:v>23.53</c:v>
                </c:pt>
                <c:pt idx="4">
                  <c:v>29.67</c:v>
                </c:pt>
              </c:numCache>
            </c:numRef>
          </c:val>
          <c:extLst>
            <c:ext xmlns:c16="http://schemas.microsoft.com/office/drawing/2014/chart" uri="{C3380CC4-5D6E-409C-BE32-E72D297353CC}">
              <c16:uniqueId val="{00000001-1B90-45CA-A546-C42A4A2EE8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2.73</c:v>
                </c:pt>
                <c:pt idx="1">
                  <c:v>0.02</c:v>
                </c:pt>
                <c:pt idx="2">
                  <c:v>3.68</c:v>
                </c:pt>
                <c:pt idx="3">
                  <c:v>8.86</c:v>
                </c:pt>
                <c:pt idx="4">
                  <c:v>5.48</c:v>
                </c:pt>
              </c:numCache>
            </c:numRef>
          </c:val>
          <c:smooth val="0"/>
          <c:extLst>
            <c:ext xmlns:c16="http://schemas.microsoft.com/office/drawing/2014/chart" uri="{C3380CC4-5D6E-409C-BE32-E72D297353CC}">
              <c16:uniqueId val="{00000002-1B90-45CA-A546-C42A4A2EE8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A4-40CE-812C-02C2618A77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A4-40CE-812C-02C2618A77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A4-40CE-812C-02C2618A775C}"/>
            </c:ext>
          </c:extLst>
        </c:ser>
        <c:ser>
          <c:idx val="3"/>
          <c:order val="3"/>
          <c:tx>
            <c:strRef>
              <c:f>データシート!$A$30</c:f>
              <c:strCache>
                <c:ptCount val="1"/>
                <c:pt idx="0">
                  <c:v>湯本温泉事業特別会計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6A4-40CE-812C-02C2618A775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c:v>
                </c:pt>
                <c:pt idx="4">
                  <c:v>#N/A</c:v>
                </c:pt>
                <c:pt idx="5">
                  <c:v>0.09</c:v>
                </c:pt>
                <c:pt idx="6">
                  <c:v>#N/A</c:v>
                </c:pt>
                <c:pt idx="7">
                  <c:v>0.1</c:v>
                </c:pt>
                <c:pt idx="8">
                  <c:v>#N/A</c:v>
                </c:pt>
                <c:pt idx="9">
                  <c:v>0.13</c:v>
                </c:pt>
              </c:numCache>
            </c:numRef>
          </c:val>
          <c:extLst>
            <c:ext xmlns:c16="http://schemas.microsoft.com/office/drawing/2014/chart" uri="{C3380CC4-5D6E-409C-BE32-E72D297353CC}">
              <c16:uniqueId val="{00000004-A6A4-40CE-812C-02C2618A775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c:v>
                </c:pt>
                <c:pt idx="2">
                  <c:v>#N/A</c:v>
                </c:pt>
                <c:pt idx="3">
                  <c:v>1.31</c:v>
                </c:pt>
                <c:pt idx="4">
                  <c:v>#N/A</c:v>
                </c:pt>
                <c:pt idx="5">
                  <c:v>0.63</c:v>
                </c:pt>
                <c:pt idx="6">
                  <c:v>#N/A</c:v>
                </c:pt>
                <c:pt idx="7">
                  <c:v>0.69</c:v>
                </c:pt>
                <c:pt idx="8">
                  <c:v>#N/A</c:v>
                </c:pt>
                <c:pt idx="9">
                  <c:v>0.95</c:v>
                </c:pt>
              </c:numCache>
            </c:numRef>
          </c:val>
          <c:extLst>
            <c:ext xmlns:c16="http://schemas.microsoft.com/office/drawing/2014/chart" uri="{C3380CC4-5D6E-409C-BE32-E72D297353CC}">
              <c16:uniqueId val="{00000005-A6A4-40CE-812C-02C2618A775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1.99</c:v>
                </c:pt>
                <c:pt idx="2">
                  <c:v>#N/A</c:v>
                </c:pt>
                <c:pt idx="3">
                  <c:v>2.04</c:v>
                </c:pt>
                <c:pt idx="4">
                  <c:v>#N/A</c:v>
                </c:pt>
                <c:pt idx="5">
                  <c:v>2.2000000000000002</c:v>
                </c:pt>
                <c:pt idx="6">
                  <c:v>#N/A</c:v>
                </c:pt>
                <c:pt idx="7">
                  <c:v>1.87</c:v>
                </c:pt>
                <c:pt idx="8">
                  <c:v>#N/A</c:v>
                </c:pt>
                <c:pt idx="9">
                  <c:v>1.38</c:v>
                </c:pt>
              </c:numCache>
            </c:numRef>
          </c:val>
          <c:extLst>
            <c:ext xmlns:c16="http://schemas.microsoft.com/office/drawing/2014/chart" uri="{C3380CC4-5D6E-409C-BE32-E72D297353CC}">
              <c16:uniqueId val="{00000006-A6A4-40CE-812C-02C2618A775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2.78</c:v>
                </c:pt>
                <c:pt idx="2">
                  <c:v>#N/A</c:v>
                </c:pt>
                <c:pt idx="3">
                  <c:v>2.86</c:v>
                </c:pt>
                <c:pt idx="4">
                  <c:v>#N/A</c:v>
                </c:pt>
                <c:pt idx="5">
                  <c:v>3.09</c:v>
                </c:pt>
                <c:pt idx="6">
                  <c:v>#N/A</c:v>
                </c:pt>
                <c:pt idx="7">
                  <c:v>3.5</c:v>
                </c:pt>
                <c:pt idx="8">
                  <c:v>#N/A</c:v>
                </c:pt>
                <c:pt idx="9">
                  <c:v>2.0099999999999998</c:v>
                </c:pt>
              </c:numCache>
            </c:numRef>
          </c:val>
          <c:extLst>
            <c:ext xmlns:c16="http://schemas.microsoft.com/office/drawing/2014/chart" uri="{C3380CC4-5D6E-409C-BE32-E72D297353CC}">
              <c16:uniqueId val="{00000007-A6A4-40CE-812C-02C2618A775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3.77</c:v>
                </c:pt>
                <c:pt idx="2">
                  <c:v>#N/A</c:v>
                </c:pt>
                <c:pt idx="3">
                  <c:v>4.3499999999999996</c:v>
                </c:pt>
                <c:pt idx="4">
                  <c:v>#N/A</c:v>
                </c:pt>
                <c:pt idx="5">
                  <c:v>4.0999999999999996</c:v>
                </c:pt>
                <c:pt idx="6">
                  <c:v>#N/A</c:v>
                </c:pt>
                <c:pt idx="7">
                  <c:v>3.7</c:v>
                </c:pt>
                <c:pt idx="8">
                  <c:v>#N/A</c:v>
                </c:pt>
                <c:pt idx="9">
                  <c:v>3.52</c:v>
                </c:pt>
              </c:numCache>
            </c:numRef>
          </c:val>
          <c:extLst>
            <c:ext xmlns:c16="http://schemas.microsoft.com/office/drawing/2014/chart" uri="{C3380CC4-5D6E-409C-BE32-E72D297353CC}">
              <c16:uniqueId val="{00000008-A6A4-40CE-812C-02C2618A77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5.27</c:v>
                </c:pt>
                <c:pt idx="2">
                  <c:v>#N/A</c:v>
                </c:pt>
                <c:pt idx="3">
                  <c:v>5.7</c:v>
                </c:pt>
                <c:pt idx="4">
                  <c:v>#N/A</c:v>
                </c:pt>
                <c:pt idx="5">
                  <c:v>6.46</c:v>
                </c:pt>
                <c:pt idx="6">
                  <c:v>#N/A</c:v>
                </c:pt>
                <c:pt idx="7">
                  <c:v>11.94</c:v>
                </c:pt>
                <c:pt idx="8">
                  <c:v>#N/A</c:v>
                </c:pt>
                <c:pt idx="9">
                  <c:v>12.2</c:v>
                </c:pt>
              </c:numCache>
            </c:numRef>
          </c:val>
          <c:extLst>
            <c:ext xmlns:c16="http://schemas.microsoft.com/office/drawing/2014/chart" uri="{C3380CC4-5D6E-409C-BE32-E72D297353CC}">
              <c16:uniqueId val="{00000009-A6A4-40CE-812C-02C2618A77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2720</c:v>
                </c:pt>
                <c:pt idx="5">
                  <c:v>2602</c:v>
                </c:pt>
                <c:pt idx="8">
                  <c:v>2628</c:v>
                </c:pt>
                <c:pt idx="11">
                  <c:v>2568</c:v>
                </c:pt>
                <c:pt idx="14">
                  <c:v>2594</c:v>
                </c:pt>
              </c:numCache>
            </c:numRef>
          </c:val>
          <c:extLst>
            <c:ext xmlns:c16="http://schemas.microsoft.com/office/drawing/2014/chart" uri="{C3380CC4-5D6E-409C-BE32-E72D297353CC}">
              <c16:uniqueId val="{00000000-A4A6-4B03-822F-09CD0DFECF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A6-4B03-822F-09CD0DFECF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7</c:v>
                </c:pt>
                <c:pt idx="6">
                  <c:v>7</c:v>
                </c:pt>
                <c:pt idx="9">
                  <c:v>7</c:v>
                </c:pt>
                <c:pt idx="12">
                  <c:v>12</c:v>
                </c:pt>
              </c:numCache>
            </c:numRef>
          </c:val>
          <c:extLst>
            <c:ext xmlns:c16="http://schemas.microsoft.com/office/drawing/2014/chart" uri="{C3380CC4-5D6E-409C-BE32-E72D297353CC}">
              <c16:uniqueId val="{00000002-A4A6-4B03-822F-09CD0DFECF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A6-4B03-822F-09CD0DFECF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702</c:v>
                </c:pt>
                <c:pt idx="3">
                  <c:v>641</c:v>
                </c:pt>
                <c:pt idx="6">
                  <c:v>630</c:v>
                </c:pt>
                <c:pt idx="9">
                  <c:v>600</c:v>
                </c:pt>
                <c:pt idx="12">
                  <c:v>595</c:v>
                </c:pt>
              </c:numCache>
            </c:numRef>
          </c:val>
          <c:extLst>
            <c:ext xmlns:c16="http://schemas.microsoft.com/office/drawing/2014/chart" uri="{C3380CC4-5D6E-409C-BE32-E72D297353CC}">
              <c16:uniqueId val="{00000004-A4A6-4B03-822F-09CD0DFECF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A6-4B03-822F-09CD0DFECF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A6-4B03-822F-09CD0DFECF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2689</c:v>
                </c:pt>
                <c:pt idx="3">
                  <c:v>2649</c:v>
                </c:pt>
                <c:pt idx="6">
                  <c:v>2579</c:v>
                </c:pt>
                <c:pt idx="9">
                  <c:v>2528</c:v>
                </c:pt>
                <c:pt idx="12">
                  <c:v>2680</c:v>
                </c:pt>
              </c:numCache>
            </c:numRef>
          </c:val>
          <c:extLst>
            <c:ext xmlns:c16="http://schemas.microsoft.com/office/drawing/2014/chart" uri="{C3380CC4-5D6E-409C-BE32-E72D297353CC}">
              <c16:uniqueId val="{00000007-A4A6-4B03-822F-09CD0DFECF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681</c:v>
                </c:pt>
                <c:pt idx="2">
                  <c:v>#N/A</c:v>
                </c:pt>
                <c:pt idx="3">
                  <c:v>#N/A</c:v>
                </c:pt>
                <c:pt idx="4">
                  <c:v>695</c:v>
                </c:pt>
                <c:pt idx="5">
                  <c:v>#N/A</c:v>
                </c:pt>
                <c:pt idx="6">
                  <c:v>#N/A</c:v>
                </c:pt>
                <c:pt idx="7">
                  <c:v>588</c:v>
                </c:pt>
                <c:pt idx="8">
                  <c:v>#N/A</c:v>
                </c:pt>
                <c:pt idx="9">
                  <c:v>#N/A</c:v>
                </c:pt>
                <c:pt idx="10">
                  <c:v>567</c:v>
                </c:pt>
                <c:pt idx="11">
                  <c:v>#N/A</c:v>
                </c:pt>
                <c:pt idx="12">
                  <c:v>#N/A</c:v>
                </c:pt>
                <c:pt idx="13">
                  <c:v>693</c:v>
                </c:pt>
                <c:pt idx="14">
                  <c:v>#N/A</c:v>
                </c:pt>
              </c:numCache>
            </c:numRef>
          </c:val>
          <c:smooth val="0"/>
          <c:extLst>
            <c:ext xmlns:c16="http://schemas.microsoft.com/office/drawing/2014/chart" uri="{C3380CC4-5D6E-409C-BE32-E72D297353CC}">
              <c16:uniqueId val="{00000008-A4A6-4B03-822F-09CD0DFECF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24221</c:v>
                </c:pt>
                <c:pt idx="5">
                  <c:v>25153</c:v>
                </c:pt>
                <c:pt idx="8">
                  <c:v>24739</c:v>
                </c:pt>
                <c:pt idx="11">
                  <c:v>23532</c:v>
                </c:pt>
                <c:pt idx="14">
                  <c:v>21307</c:v>
                </c:pt>
              </c:numCache>
            </c:numRef>
          </c:val>
          <c:extLst>
            <c:ext xmlns:c16="http://schemas.microsoft.com/office/drawing/2014/chart" uri="{C3380CC4-5D6E-409C-BE32-E72D297353CC}">
              <c16:uniqueId val="{00000000-C6D7-4929-8FBB-3B6EBE2654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777</c:v>
                </c:pt>
                <c:pt idx="5">
                  <c:v>552</c:v>
                </c:pt>
                <c:pt idx="8">
                  <c:v>497</c:v>
                </c:pt>
                <c:pt idx="11">
                  <c:v>437</c:v>
                </c:pt>
                <c:pt idx="14">
                  <c:v>404</c:v>
                </c:pt>
              </c:numCache>
            </c:numRef>
          </c:val>
          <c:extLst>
            <c:ext xmlns:c16="http://schemas.microsoft.com/office/drawing/2014/chart" uri="{C3380CC4-5D6E-409C-BE32-E72D297353CC}">
              <c16:uniqueId val="{00000001-C6D7-4929-8FBB-3B6EBE2654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5284</c:v>
                </c:pt>
                <c:pt idx="5">
                  <c:v>4876</c:v>
                </c:pt>
                <c:pt idx="8">
                  <c:v>5285</c:v>
                </c:pt>
                <c:pt idx="11">
                  <c:v>5696</c:v>
                </c:pt>
                <c:pt idx="14">
                  <c:v>6608</c:v>
                </c:pt>
              </c:numCache>
            </c:numRef>
          </c:val>
          <c:extLst>
            <c:ext xmlns:c16="http://schemas.microsoft.com/office/drawing/2014/chart" uri="{C3380CC4-5D6E-409C-BE32-E72D297353CC}">
              <c16:uniqueId val="{00000002-C6D7-4929-8FBB-3B6EBE2654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D7-4929-8FBB-3B6EBE2654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D7-4929-8FBB-3B6EBE2654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D7-4929-8FBB-3B6EBE2654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3218</c:v>
                </c:pt>
                <c:pt idx="3">
                  <c:v>3188</c:v>
                </c:pt>
                <c:pt idx="6">
                  <c:v>3083</c:v>
                </c:pt>
                <c:pt idx="9">
                  <c:v>3107</c:v>
                </c:pt>
                <c:pt idx="12">
                  <c:v>3257</c:v>
                </c:pt>
              </c:numCache>
            </c:numRef>
          </c:val>
          <c:extLst>
            <c:ext xmlns:c16="http://schemas.microsoft.com/office/drawing/2014/chart" uri="{C3380CC4-5D6E-409C-BE32-E72D297353CC}">
              <c16:uniqueId val="{00000006-C6D7-4929-8FBB-3B6EBE2654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6D7-4929-8FBB-3B6EBE2654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6202</c:v>
                </c:pt>
                <c:pt idx="3">
                  <c:v>6070</c:v>
                </c:pt>
                <c:pt idx="6">
                  <c:v>5870</c:v>
                </c:pt>
                <c:pt idx="9">
                  <c:v>5637</c:v>
                </c:pt>
                <c:pt idx="12">
                  <c:v>5219</c:v>
                </c:pt>
              </c:numCache>
            </c:numRef>
          </c:val>
          <c:extLst>
            <c:ext xmlns:c16="http://schemas.microsoft.com/office/drawing/2014/chart" uri="{C3380CC4-5D6E-409C-BE32-E72D297353CC}">
              <c16:uniqueId val="{00000008-C6D7-4929-8FBB-3B6EBE2654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c:v>
                </c:pt>
                <c:pt idx="3">
                  <c:v>11</c:v>
                </c:pt>
                <c:pt idx="6">
                  <c:v>6</c:v>
                </c:pt>
                <c:pt idx="9">
                  <c:v>0</c:v>
                </c:pt>
                <c:pt idx="12">
                  <c:v>0</c:v>
                </c:pt>
              </c:numCache>
            </c:numRef>
          </c:val>
          <c:extLst>
            <c:ext xmlns:c16="http://schemas.microsoft.com/office/drawing/2014/chart" uri="{C3380CC4-5D6E-409C-BE32-E72D297353CC}">
              <c16:uniqueId val="{00000009-C6D7-4929-8FBB-3B6EBE2654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21710</c:v>
                </c:pt>
                <c:pt idx="3">
                  <c:v>23854</c:v>
                </c:pt>
                <c:pt idx="6">
                  <c:v>23191</c:v>
                </c:pt>
                <c:pt idx="9">
                  <c:v>21898</c:v>
                </c:pt>
                <c:pt idx="12">
                  <c:v>20700</c:v>
                </c:pt>
              </c:numCache>
            </c:numRef>
          </c:val>
          <c:extLst>
            <c:ext xmlns:c16="http://schemas.microsoft.com/office/drawing/2014/chart" uri="{C3380CC4-5D6E-409C-BE32-E72D297353CC}">
              <c16:uniqueId val="{0000000A-C6D7-4929-8FBB-3B6EBE2654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865</c:v>
                </c:pt>
                <c:pt idx="2">
                  <c:v>#N/A</c:v>
                </c:pt>
                <c:pt idx="3">
                  <c:v>#N/A</c:v>
                </c:pt>
                <c:pt idx="4">
                  <c:v>2542</c:v>
                </c:pt>
                <c:pt idx="5">
                  <c:v>#N/A</c:v>
                </c:pt>
                <c:pt idx="6">
                  <c:v>#N/A</c:v>
                </c:pt>
                <c:pt idx="7">
                  <c:v>1627</c:v>
                </c:pt>
                <c:pt idx="8">
                  <c:v>#N/A</c:v>
                </c:pt>
                <c:pt idx="9">
                  <c:v>#N/A</c:v>
                </c:pt>
                <c:pt idx="10">
                  <c:v>977</c:v>
                </c:pt>
                <c:pt idx="11">
                  <c:v>#N/A</c:v>
                </c:pt>
                <c:pt idx="12">
                  <c:v>#N/A</c:v>
                </c:pt>
                <c:pt idx="13">
                  <c:v>858</c:v>
                </c:pt>
                <c:pt idx="14">
                  <c:v>#N/A</c:v>
                </c:pt>
              </c:numCache>
            </c:numRef>
          </c:val>
          <c:smooth val="0"/>
          <c:extLst>
            <c:ext xmlns:c16="http://schemas.microsoft.com/office/drawing/2014/chart" uri="{C3380CC4-5D6E-409C-BE32-E72D297353CC}">
              <c16:uniqueId val="{0000000B-C6D7-4929-8FBB-3B6EBE2654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2642</c:v>
                </c:pt>
                <c:pt idx="1">
                  <c:v>3048</c:v>
                </c:pt>
                <c:pt idx="2">
                  <c:v>3746</c:v>
                </c:pt>
              </c:numCache>
            </c:numRef>
          </c:val>
          <c:extLst>
            <c:ext xmlns:c16="http://schemas.microsoft.com/office/drawing/2014/chart" uri="{C3380CC4-5D6E-409C-BE32-E72D297353CC}">
              <c16:uniqueId val="{00000000-A8EC-4068-80E5-836B312535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86</c:v>
                </c:pt>
                <c:pt idx="1">
                  <c:v>167</c:v>
                </c:pt>
                <c:pt idx="2">
                  <c:v>164</c:v>
                </c:pt>
              </c:numCache>
            </c:numRef>
          </c:val>
          <c:extLst>
            <c:ext xmlns:c16="http://schemas.microsoft.com/office/drawing/2014/chart" uri="{C3380CC4-5D6E-409C-BE32-E72D297353CC}">
              <c16:uniqueId val="{00000001-A8EC-4068-80E5-836B312535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3455</c:v>
                </c:pt>
                <c:pt idx="1">
                  <c:v>3379</c:v>
                </c:pt>
                <c:pt idx="2">
                  <c:v>3394</c:v>
                </c:pt>
              </c:numCache>
            </c:numRef>
          </c:val>
          <c:extLst>
            <c:ext xmlns:c16="http://schemas.microsoft.com/office/drawing/2014/chart" uri="{C3380CC4-5D6E-409C-BE32-E72D297353CC}">
              <c16:uniqueId val="{00000002-A8EC-4068-80E5-836B312535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％の改善となった。主な要因としては、近年実施してきた交付税措置率の低い地方債の発行抑制が挙げられる。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年度より光ファイバー整備事業、本庁舎建設事業等の大型事業における元金償還が始まったことから、実質公債費率は上昇していくと予想している。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ている。主な要因として、財政調整基金の取崩しを取り止めたことで充当可能基金が増加したことに加えて、近年実施してきた地方債の発行抑制と交付税措置率の高い地方債の優先的な発行により、ここ数年実施してきた本庁舎建設や光ファイバー網整備等の大型事業による地方債発行があっても地方債残高の増加を抑えられている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今後は、基準財政需要額が減少することから、将来負担比率の悪化傾向が進むと予想される。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山口県長門市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百万円の積立てを行ったこと等により、基金全体として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等の自主財源の減少や、国勢調査における人口減少の影響による普通交付税の減額、扶助費の増加が見込まれることから、特定目的基金については、それぞれの目的に沿って効果的に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・地域活性化基金：地域住民の連携強化と地域振興のため。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・職員退職手当基金：退職手当の財源不足を補うため。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・公共施設維持補修等基金：公有財産として管理する建物の維持補修に要する経費に充てるため。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・地域福祉振興基金：地域福祉と生活環境向上のため。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・香月泰男美術館運営基金：香月泰男美術館の管理運営に充てるため。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・湯本温泉みらい振興基金：長門湯本温泉観光まちづくり推進事業の財源として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・香月泰男美術館運営基金：収蔵作品の輸送費等に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・公共施設維持補修等基金：普通財産の公売による不動産売買収入を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・環境整備協力費基金：一般会計から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百万円積立てたことにより増加。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・その他の基金：運営利子の積立による増加。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・それぞれの目的に沿って効果的に活用を図る。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条に基づく積立てを行ったことにより増加。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・市税等の自主財源の減少や、国勢調査における人口減少の影響による普通交付税の減額、扶助費の増加により減少が見込まれるが、災害等不測の事態に備えて、標準財政規模の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％以上は確保していきたい。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・本庁舎建設事業において借り入れた合併特例債の一部の元利償還金に充てるため取り崩したことにより減少。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・本庁舎建設事業において借り入れた合併特例債の一部の元利償還金に充てるため、年次的に取り崩す。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F36002A-6FD4-4E69-ACDF-A527DEFEC9A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DDB63EC-C103-48E7-B86E-B3ADF179AD1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CDD2E26-F4BC-4129-A9D0-A60B0A51FC7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B04F889-83BA-41F7-9C20-ED8224A4E47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82BFC45-8C31-40FD-9E5E-00852D45B1A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F032DA1-2A53-45B7-9E70-F82AA112623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42A8A04-B031-4937-BD7F-3885AD17143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DE60C42-1083-4743-9C57-3A22C7ABCA0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ADACD16-BE53-4701-95E9-CC5484A8471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0059B65-B6A9-4B98-A5E2-A4488D6AB7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31,664
31,214
357.31
23,301,596
21,569,963
1,540,987
12,624,976
20,700,251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432A0FE-AB74-4977-A684-A6EEE9F5BB0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22CD0B7-517D-4B00-A7F7-0A379BD0CBC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1A7FE7E-D223-4873-AE25-DD785059BC5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3B4C562-17FE-4AED-835A-10B26FDE2AE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DDEB3FF-B990-4B96-B90E-0EB77D3ECD7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83F7B6F-3032-4307-825E-84865B71106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67168E7-D463-4DC4-8743-E2A695E5352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65C1590-F9A4-4E3C-9F3F-B36CAE5DB4E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DC6B6A5-DA5F-4F6F-B7F3-1479AA6F892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F35FC32-04B2-43C8-8262-522033790DA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BBD3500-584E-418B-ACF2-073F1B9639A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E34D2CC-2CDF-44EB-9242-FF82B4BC249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85D36EF-4446-4805-A7A7-B2E4C546F5E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989CB09-55EA-4BC3-AA1C-8748AAFA15D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D98F25C-68AF-4B12-AA98-78043ADBB7B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316B56C-9F34-4441-9D30-B1796300C05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D3CCB56-29C9-466F-9EB8-333A890CB4A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24EA7E9-9DCA-41D3-8A5A-7679104479A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54F199F-D918-47ED-818C-E178E081AC4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124502-D1E3-431C-8085-8E1851793F5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E3014CD-52DB-4A5F-A40B-76CC194A2A0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FE2F7A4-8200-4949-A56C-4C30AAC49C1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5BFF2A8-24FA-4DD4-AD5D-86D7F5D8836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5D38F5C-2E9B-40BB-9E77-2988CD40806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7AAD516-D4C5-4995-85C2-5B7EAAB6E95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DBDDFF0-65EC-4A78-A423-5B6635C3DF4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9D5E37A-D93D-4CE0-9884-B2AE2F4239C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26EE2C2-A0BC-4ACF-A6B5-15282F20750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EDD1EDF-75E4-4EE2-91EE-AD177CDD330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2463DFA-D2AC-43E5-A9DA-6FCC33BF87E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BEBF853-F77F-4564-9038-851B55F21BE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2D382C9-0CD2-42D7-AA26-E8E1BD761B3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F9C87DA-7FCC-41C0-80A0-23BBDC344B79}"/>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EFBF9DC-C887-40C6-8394-B00B41298FC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656757C-D6A2-4880-A890-EAFC872972E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38C0D38-9582-48A7-B226-CDFF7829C78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72D5424-A985-43DC-BC01-609784D044F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市民税、固定資産税等の増により、基準財政収入額が増加したことから、単年度の財政力指数は増加しているものの、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減少し、類似団体平均値を下回っている状況である。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今後も人口減少、少子高齢化の進行による市税等の収入減が予想される中で、歳入規模・構造に見合った歳出構造への転換に努める。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2869E5E-7599-4BD6-9F28-21DD1D8A51B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14C5E9E-47FD-409A-AB13-8BD25CB1720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8CDA5450-E173-46CA-8050-CDBC46B0D707}"/>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C845B6F9-BC69-4719-8D3D-7423AF44FC8B}"/>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9D2F8637-0615-44FF-B13E-2DAF05F0A84A}"/>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6E947C07-4020-4825-BC57-27A21FB2B93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20883CE-FABC-4932-9109-92B368EAACE9}"/>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8F13EDD7-D7DD-4FB3-A94F-7A4BC7D5E047}"/>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305C1E0-FDCC-4C7C-8AEE-CB41C5BBC9DB}"/>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767203A0-1E58-4F43-8226-9394036740F1}"/>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7F5AB14-3EC2-469D-9950-4B22BF1ED7E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23DB0921-B6D7-4879-9CC7-FC2C11861A0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BCE4B6AB-B218-48EC-86D4-3C066211B89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2C581190-5E67-4157-A605-7E805146ABD2}"/>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8BF1FF9-A509-4A74-BC4B-992994E7D961}"/>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3A7AFA58-4EE5-46EF-843A-568A97BC88E3}"/>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5A626428-3920-4571-9DC6-8911C7A70A4D}"/>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6E963988-17F3-4AEF-B8E4-9A5AC37F35C3}"/>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A3F61836-E154-4C9D-8A2A-1FEC8025AA20}"/>
            </a:ext>
          </a:extLst>
        </xdr:cNvPr>
        <xdr:cNvCxnSpPr/>
      </xdr:nvCxnSpPr>
      <xdr:spPr>
        <a:xfrm>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A2CA69C1-0A78-4DB1-8275-489514FB661A}"/>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AED9351E-E043-4588-9527-3A1E1D94A654}"/>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22860</xdr:rowOff>
    </xdr:to>
    <xdr:cxnSp macro="">
      <xdr:nvCxnSpPr>
        <xdr:cNvPr id="70" name="直線コネクタ 69">
          <a:extLst>
            <a:ext uri="{FF2B5EF4-FFF2-40B4-BE49-F238E27FC236}">
              <a16:creationId xmlns:a16="http://schemas.microsoft.com/office/drawing/2014/main" id="{81DC7770-855D-4E59-BDAD-B700AD33C58D}"/>
            </a:ext>
          </a:extLst>
        </xdr:cNvPr>
        <xdr:cNvCxnSpPr/>
      </xdr:nvCxnSpPr>
      <xdr:spPr>
        <a:xfrm>
          <a:off x="3225800" y="73469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E0F482D3-A275-4475-BE0C-73A4B9E042DC}"/>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B0DBC706-8A0F-4E01-A8CF-89DF719D3EFA}"/>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A9BF425F-4D97-4FD6-9DD9-1994FD0EC56B}"/>
            </a:ext>
          </a:extLst>
        </xdr:cNvPr>
        <xdr:cNvCxnSpPr/>
      </xdr:nvCxnSpPr>
      <xdr:spPr>
        <a:xfrm flipV="1">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EF429B49-6DE0-472D-80C3-19399E19FB23}"/>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50DD8E7-04DD-4135-8907-CE0A683E5474}"/>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a:extLst>
            <a:ext uri="{FF2B5EF4-FFF2-40B4-BE49-F238E27FC236}">
              <a16:creationId xmlns:a16="http://schemas.microsoft.com/office/drawing/2014/main" id="{4843809B-2404-4D04-917C-AAF6BB3D88CD}"/>
            </a:ext>
          </a:extLst>
        </xdr:cNvPr>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978B9316-E5C6-4B46-B65A-A8A07E29891E}"/>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2F32EC38-EFA5-4921-A522-9D32C6715388}"/>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2D61683C-FC85-464D-8AB7-EB9D7DA0DF8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AC4BD3D4-061C-4C01-922E-6676A165A628}"/>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92064A75-05F4-4CE4-828E-A239236046B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956DC0A-FD8E-4F16-B8C9-EC8618D346D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CB3174B-BE98-4D76-B5B8-5B1B6F9808E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A7ABAC6-C971-4330-9B2A-6D197CAE2F4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BD2BB50-19B6-4E87-86F4-20F41F5A7E7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D62930FB-0D73-4836-946E-E65382D1FEB2}"/>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352F4308-8C75-4A5C-BE47-51DC4A9D348B}"/>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a:extLst>
            <a:ext uri="{FF2B5EF4-FFF2-40B4-BE49-F238E27FC236}">
              <a16:creationId xmlns:a16="http://schemas.microsoft.com/office/drawing/2014/main" id="{D25DAA63-5BE6-473E-8310-B0DAABDF6A03}"/>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a:extLst>
            <a:ext uri="{FF2B5EF4-FFF2-40B4-BE49-F238E27FC236}">
              <a16:creationId xmlns:a16="http://schemas.microsoft.com/office/drawing/2014/main" id="{D1A55A91-1443-4A96-86DB-03893DAD4FA2}"/>
            </a:ext>
          </a:extLst>
        </xdr:cNvPr>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6EC82D3E-AE8F-4A90-B9B3-94DB96AAA17C}"/>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457EEE2D-35CB-44F1-9425-7781EA870587}"/>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1F90224C-B646-484B-ADD4-E921FD06460C}"/>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4835563D-29F6-4DA1-B72F-4F1A7081F23D}"/>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a:extLst>
            <a:ext uri="{FF2B5EF4-FFF2-40B4-BE49-F238E27FC236}">
              <a16:creationId xmlns:a16="http://schemas.microsoft.com/office/drawing/2014/main" id="{1469A91D-39A4-4B41-802B-1F66123CD1E7}"/>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a:extLst>
            <a:ext uri="{FF2B5EF4-FFF2-40B4-BE49-F238E27FC236}">
              <a16:creationId xmlns:a16="http://schemas.microsoft.com/office/drawing/2014/main" id="{045A8886-518D-4EE3-9055-797F2EE78063}"/>
            </a:ext>
          </a:extLst>
        </xdr:cNvPr>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8BC2F8CF-E445-49DA-BD70-43B558600D0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27FB5079-CF76-4052-B2AA-C8D96DCBAD9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E14DA601-E3E6-4623-908F-072470F5019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6021A03-302B-46E2-86CC-D89DA1F482C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212AA39-D59E-4302-8822-E9A9884164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B342D72-EE8D-49C4-81B9-145C9017C30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D96391E-BC52-4C4E-AD76-AB24F29F46E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245526D5-2936-4CEE-A726-EBA6983A56A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C0A962BE-B29E-4542-B9F3-4910E1DF1D4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6D4E8F4F-0DE3-4586-9987-822589AB6F8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B86C4FE-26A5-4FC4-AADF-41AEA584704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9F1DFE1-C5E5-4BC6-90EF-92B00961C5A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96C4F123-3D3C-43BF-9F03-EC7FE3E4952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大型事業の元金償還が始まったことによる公債費等の増により経常経費充当一般財源が増加したことに加え、普通交付税等の減により経常一般財源歳入額が減少したことから、比率が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％悪化し、類似団体平均値を下回っている。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今後も歳出の適正化と歳入の確保に努める。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700E82D7-2108-46B4-A48D-C3D8144C9ED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B4B8E8C-F333-43ED-923A-67BE38E6FFE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38CE4F1C-07C3-4488-9BA1-B1AA17FDF14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7D7FD080-0894-4FC4-9A82-5E56CE17B93A}"/>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8E2BA976-5216-4C25-B607-0639B3F25A35}"/>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91FD30E0-34C9-4A8D-89D9-2B00C1E73CE4}"/>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AC896453-EF69-494F-8F22-8C282BC7B6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97B3FAF5-014B-438F-B61C-4498C0D99D0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45D6244B-59A0-4B1E-9147-2B291289D319}"/>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6E8D0612-C5EE-4A45-950A-150CB3B8CC5F}"/>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53C0903D-445F-4434-9BB4-9FE4641502E2}"/>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B6037551-ECC6-4290-88B8-B2EED0DC9998}"/>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C7A031B3-B3C9-498F-A9CB-5383C0DA70D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467FF549-33DA-4E5C-B361-64E092CA7C86}"/>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AE0B9DE6-973A-48D2-AB08-D0ED022FAFBF}"/>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C2C4115-955E-4605-8D3D-82BA7EEE817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43EA630E-F6D0-4B62-8815-82B5C058D4C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376BA26-DA06-41A1-8BF6-8179504F258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9A18EDBB-898F-4F91-9D4E-F0871980F70F}"/>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2C6B95A9-6DCF-43CA-9F02-425D455A3E41}"/>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2EAAE3D6-6DD3-479C-8629-A288DED17CAB}"/>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9DC319F0-E31C-4167-AABF-699654ECD07F}"/>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2811224B-B84B-4780-B3B9-8F716B5B382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135709</xdr:rowOff>
    </xdr:to>
    <xdr:cxnSp macro="">
      <xdr:nvCxnSpPr>
        <xdr:cNvPr id="132" name="直線コネクタ 131">
          <a:extLst>
            <a:ext uri="{FF2B5EF4-FFF2-40B4-BE49-F238E27FC236}">
              <a16:creationId xmlns:a16="http://schemas.microsoft.com/office/drawing/2014/main" id="{B8690811-61C6-465C-8542-B275861D572F}"/>
            </a:ext>
          </a:extLst>
        </xdr:cNvPr>
        <xdr:cNvCxnSpPr/>
      </xdr:nvCxnSpPr>
      <xdr:spPr>
        <a:xfrm>
          <a:off x="4114800" y="10291717"/>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33023153-DDF1-462D-BF0C-BD051AD26AFF}"/>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241DAA87-256D-434F-93CF-A262A364130E}"/>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61</xdr:row>
      <xdr:rowOff>84909</xdr:rowOff>
    </xdr:to>
    <xdr:cxnSp macro="">
      <xdr:nvCxnSpPr>
        <xdr:cNvPr id="135" name="直線コネクタ 134">
          <a:extLst>
            <a:ext uri="{FF2B5EF4-FFF2-40B4-BE49-F238E27FC236}">
              <a16:creationId xmlns:a16="http://schemas.microsoft.com/office/drawing/2014/main" id="{4F4569E6-9002-4F1D-926E-56BE5A068491}"/>
            </a:ext>
          </a:extLst>
        </xdr:cNvPr>
        <xdr:cNvCxnSpPr/>
      </xdr:nvCxnSpPr>
      <xdr:spPr>
        <a:xfrm flipV="1">
          <a:off x="3225800" y="10291717"/>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63F0A92B-D182-4CFF-8B24-BAE0967E8603}"/>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C6D83B1B-6825-4FBC-9E0D-41D2C4674EC3}"/>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104684</xdr:rowOff>
    </xdr:from>
    <xdr:to>
      <xdr:col>15</xdr:col>
      <xdr:colOff>82550</xdr:colOff>
      <xdr:row>61</xdr:row>
      <xdr:rowOff>84909</xdr:rowOff>
    </xdr:to>
    <xdr:cxnSp macro="">
      <xdr:nvCxnSpPr>
        <xdr:cNvPr id="138" name="直線コネクタ 137">
          <a:extLst>
            <a:ext uri="{FF2B5EF4-FFF2-40B4-BE49-F238E27FC236}">
              <a16:creationId xmlns:a16="http://schemas.microsoft.com/office/drawing/2014/main" id="{39E7347E-D80F-451A-BDB3-C073CD480103}"/>
            </a:ext>
          </a:extLst>
        </xdr:cNvPr>
        <xdr:cNvCxnSpPr/>
      </xdr:nvCxnSpPr>
      <xdr:spPr>
        <a:xfrm>
          <a:off x="2336800" y="1039168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AD77FB65-FF8C-407E-812A-88B9D5167855}"/>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1C0CCC24-358B-446F-BF35-C69F851A156D}"/>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104684</xdr:rowOff>
    </xdr:from>
    <xdr:to>
      <xdr:col>11</xdr:col>
      <xdr:colOff>31750</xdr:colOff>
      <xdr:row>60</xdr:row>
      <xdr:rowOff>108131</xdr:rowOff>
    </xdr:to>
    <xdr:cxnSp macro="">
      <xdr:nvCxnSpPr>
        <xdr:cNvPr id="141" name="直線コネクタ 140">
          <a:extLst>
            <a:ext uri="{FF2B5EF4-FFF2-40B4-BE49-F238E27FC236}">
              <a16:creationId xmlns:a16="http://schemas.microsoft.com/office/drawing/2014/main" id="{9E2AE688-9F3D-46F5-BE9E-62341624A060}"/>
            </a:ext>
          </a:extLst>
        </xdr:cNvPr>
        <xdr:cNvCxnSpPr/>
      </xdr:nvCxnSpPr>
      <xdr:spPr>
        <a:xfrm flipV="1">
          <a:off x="1447800" y="103916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B16626BA-63B1-4778-B8EB-0E5968E64FA6}"/>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FE21C4C0-AB9E-46D2-8D14-D7CC299FBCEB}"/>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44998B3-96C2-4EE0-BF69-3873A2CD3611}"/>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491BC9E5-CC07-4BFA-BCF5-7B189AF1A964}"/>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C34CBFD-0623-40CB-9E8C-CDB8EEC2814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B72E7B7-4585-4685-B3F0-F7BB6404FC2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6773527-3653-476C-9956-130FC979ED9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B40BBE8-0237-4EB6-9EDF-FD736C9E375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B1EE99B-0A61-4631-BDC3-CC8E25A8925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84909</xdr:rowOff>
    </xdr:from>
    <xdr:to>
      <xdr:col>23</xdr:col>
      <xdr:colOff>184150</xdr:colOff>
      <xdr:row>61</xdr:row>
      <xdr:rowOff>15059</xdr:rowOff>
    </xdr:to>
    <xdr:sp macro="" textlink="">
      <xdr:nvSpPr>
        <xdr:cNvPr id="151" name="楕円 150">
          <a:extLst>
            <a:ext uri="{FF2B5EF4-FFF2-40B4-BE49-F238E27FC236}">
              <a16:creationId xmlns:a16="http://schemas.microsoft.com/office/drawing/2014/main" id="{B6A9577D-7CB5-4581-ABC8-2AA6A0DF6C09}"/>
            </a:ext>
          </a:extLst>
        </xdr:cNvPr>
        <xdr:cNvSpPr/>
      </xdr:nvSpPr>
      <xdr:spPr>
        <a:xfrm>
          <a:off x="4902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56986</xdr:rowOff>
    </xdr:from>
    <xdr:ext cx="762000" cy="259045"/>
    <xdr:sp macro="" textlink="">
      <xdr:nvSpPr>
        <xdr:cNvPr id="152" name="財政構造の弾力性該当値テキスト">
          <a:extLst>
            <a:ext uri="{FF2B5EF4-FFF2-40B4-BE49-F238E27FC236}">
              <a16:creationId xmlns:a16="http://schemas.microsoft.com/office/drawing/2014/main" id="{12F176B6-E917-4A7D-A8DA-BBC0AAE90AB1}"/>
            </a:ext>
          </a:extLst>
        </xdr:cNvPr>
        <xdr:cNvSpPr txBox="1"/>
      </xdr:nvSpPr>
      <xdr:spPr>
        <a:xfrm>
          <a:off x="5041900" y="103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125367</xdr:rowOff>
    </xdr:from>
    <xdr:to>
      <xdr:col>19</xdr:col>
      <xdr:colOff>184150</xdr:colOff>
      <xdr:row>60</xdr:row>
      <xdr:rowOff>55517</xdr:rowOff>
    </xdr:to>
    <xdr:sp macro="" textlink="">
      <xdr:nvSpPr>
        <xdr:cNvPr id="153" name="楕円 152">
          <a:extLst>
            <a:ext uri="{FF2B5EF4-FFF2-40B4-BE49-F238E27FC236}">
              <a16:creationId xmlns:a16="http://schemas.microsoft.com/office/drawing/2014/main" id="{994796FB-A3FC-4BED-8FBE-868A2813C68E}"/>
            </a:ext>
          </a:extLst>
        </xdr:cNvPr>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40294</xdr:rowOff>
    </xdr:from>
    <xdr:ext cx="736600" cy="259045"/>
    <xdr:sp macro="" textlink="">
      <xdr:nvSpPr>
        <xdr:cNvPr id="154" name="テキスト ボックス 153">
          <a:extLst>
            <a:ext uri="{FF2B5EF4-FFF2-40B4-BE49-F238E27FC236}">
              <a16:creationId xmlns:a16="http://schemas.microsoft.com/office/drawing/2014/main" id="{C68A64FA-4D58-4E93-96F7-37D4E929FD02}"/>
            </a:ext>
          </a:extLst>
        </xdr:cNvPr>
        <xdr:cNvSpPr txBox="1"/>
      </xdr:nvSpPr>
      <xdr:spPr>
        <a:xfrm>
          <a:off x="3733800" y="1032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34109</xdr:rowOff>
    </xdr:from>
    <xdr:to>
      <xdr:col>15</xdr:col>
      <xdr:colOff>133350</xdr:colOff>
      <xdr:row>61</xdr:row>
      <xdr:rowOff>135709</xdr:rowOff>
    </xdr:to>
    <xdr:sp macro="" textlink="">
      <xdr:nvSpPr>
        <xdr:cNvPr id="155" name="楕円 154">
          <a:extLst>
            <a:ext uri="{FF2B5EF4-FFF2-40B4-BE49-F238E27FC236}">
              <a16:creationId xmlns:a16="http://schemas.microsoft.com/office/drawing/2014/main" id="{46627AB2-51E6-42B1-82FE-858438BB2C0E}"/>
            </a:ext>
          </a:extLst>
        </xdr:cNvPr>
        <xdr:cNvSpPr/>
      </xdr:nvSpPr>
      <xdr:spPr>
        <a:xfrm>
          <a:off x="3175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120486</xdr:rowOff>
    </xdr:from>
    <xdr:ext cx="762000" cy="259045"/>
    <xdr:sp macro="" textlink="">
      <xdr:nvSpPr>
        <xdr:cNvPr id="156" name="テキスト ボックス 155">
          <a:extLst>
            <a:ext uri="{FF2B5EF4-FFF2-40B4-BE49-F238E27FC236}">
              <a16:creationId xmlns:a16="http://schemas.microsoft.com/office/drawing/2014/main" id="{08974CA2-E5B9-4527-A560-A3B8EB1B11F8}"/>
            </a:ext>
          </a:extLst>
        </xdr:cNvPr>
        <xdr:cNvSpPr txBox="1"/>
      </xdr:nvSpPr>
      <xdr:spPr>
        <a:xfrm>
          <a:off x="2844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53884</xdr:rowOff>
    </xdr:from>
    <xdr:to>
      <xdr:col>11</xdr:col>
      <xdr:colOff>82550</xdr:colOff>
      <xdr:row>60</xdr:row>
      <xdr:rowOff>155484</xdr:rowOff>
    </xdr:to>
    <xdr:sp macro="" textlink="">
      <xdr:nvSpPr>
        <xdr:cNvPr id="157" name="楕円 156">
          <a:extLst>
            <a:ext uri="{FF2B5EF4-FFF2-40B4-BE49-F238E27FC236}">
              <a16:creationId xmlns:a16="http://schemas.microsoft.com/office/drawing/2014/main" id="{DB7CC196-76E1-44EC-BBC0-7D922A9B6F79}"/>
            </a:ext>
          </a:extLst>
        </xdr:cNvPr>
        <xdr:cNvSpPr/>
      </xdr:nvSpPr>
      <xdr:spPr>
        <a:xfrm>
          <a:off x="2286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165661</xdr:rowOff>
    </xdr:from>
    <xdr:ext cx="762000" cy="259045"/>
    <xdr:sp macro="" textlink="">
      <xdr:nvSpPr>
        <xdr:cNvPr id="158" name="テキスト ボックス 157">
          <a:extLst>
            <a:ext uri="{FF2B5EF4-FFF2-40B4-BE49-F238E27FC236}">
              <a16:creationId xmlns:a16="http://schemas.microsoft.com/office/drawing/2014/main" id="{E477DD75-8778-4ED7-9CAA-5F352F51DF31}"/>
            </a:ext>
          </a:extLst>
        </xdr:cNvPr>
        <xdr:cNvSpPr txBox="1"/>
      </xdr:nvSpPr>
      <xdr:spPr>
        <a:xfrm>
          <a:off x="1955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57331</xdr:rowOff>
    </xdr:from>
    <xdr:to>
      <xdr:col>7</xdr:col>
      <xdr:colOff>31750</xdr:colOff>
      <xdr:row>60</xdr:row>
      <xdr:rowOff>158931</xdr:rowOff>
    </xdr:to>
    <xdr:sp macro="" textlink="">
      <xdr:nvSpPr>
        <xdr:cNvPr id="159" name="楕円 158">
          <a:extLst>
            <a:ext uri="{FF2B5EF4-FFF2-40B4-BE49-F238E27FC236}">
              <a16:creationId xmlns:a16="http://schemas.microsoft.com/office/drawing/2014/main" id="{71D4F93A-6DE8-480F-B66B-CD3094912DFA}"/>
            </a:ext>
          </a:extLst>
        </xdr:cNvPr>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143708</xdr:rowOff>
    </xdr:from>
    <xdr:ext cx="762000" cy="259045"/>
    <xdr:sp macro="" textlink="">
      <xdr:nvSpPr>
        <xdr:cNvPr id="160" name="テキスト ボックス 159">
          <a:extLst>
            <a:ext uri="{FF2B5EF4-FFF2-40B4-BE49-F238E27FC236}">
              <a16:creationId xmlns:a16="http://schemas.microsoft.com/office/drawing/2014/main" id="{C8A1B5F2-2224-402D-9BB9-CA0B38057747}"/>
            </a:ext>
          </a:extLst>
        </xdr:cNvPr>
        <xdr:cNvSpPr txBox="1"/>
      </xdr:nvSpPr>
      <xdr:spPr>
        <a:xfrm>
          <a:off x="1066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66EEEDB-9570-4C81-9B56-2E480920651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313B4A5-26CD-4DC7-B66A-8A75BF445EF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FB21BDF-D320-4AC4-9B72-401068286BA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00A6F9F-F67C-496D-AC15-14D3AB3549E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8EF8D84-63FF-49FF-A274-C44C61AF508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B8750AA-B830-45D3-85E2-7F2525599A6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50AB3FE-1107-450F-86AC-74BBE493FB6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4968818-C2C1-44C4-A1F7-1EDAF32A558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2F337EA-232F-45AE-9DDF-9D9577B7DB0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6EECCBAD-E166-452F-BDDC-2D04A9F5D30F}"/>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43C0512-61A9-47CA-BD1B-0015911B280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5D0CF2B-7676-460C-A4CF-731B3A0D0ED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6673E026-6141-4476-8A0D-8C22E5BA5BF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職員人件費の減等により、人件費は前年度と比較して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％の減となったが、重層的支援事業開始等により、物件費は前年度と比較して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％の増となった。人口１人当たり人件費・物件費等の決算額は前年度と比較して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引き続き、行政組織の適正化と、経常経費の抑制に努める。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B48538B-F41A-41A8-8BC1-D95641B5C43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EFFE97A-F3B3-4C53-A338-1D62236138E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945ED49-F55F-4F3B-AE8D-C9E96354289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CA88FC8E-FB86-4ED2-BB02-3B88F762891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1FD9ED04-5722-4430-993E-11A7020426A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74D2F7F8-F285-4FC3-A711-49767EF1D9A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534BEA91-E18E-4CE2-9803-5A29416490F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AD39660-A5DC-4667-89DF-CCAD13FFB374}"/>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51198D02-D417-467C-9DD0-A3F9C2392FF9}"/>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1DA737FA-44A1-4394-B31B-765A7462359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7A5DA30-B73A-4E67-983D-45BD2107E0C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F28EFA3-5B35-4595-BB4F-32FB4B469BE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9384934E-8900-4534-9F5F-01C214E9676C}"/>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6EB73CBC-7727-4F98-9DFC-BA7AD520723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61988A2-C67F-48D9-A615-CFEA94ED867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EA58CD2A-7F13-4D61-883C-0083B9A2EBB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3CF8E85-BC3C-46AA-8442-C38F0AFB832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BC9AF24-05A3-4E4E-AF3E-A3A6EFB3F0F1}"/>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52857A3D-2205-4F47-A920-F5DB9C1AEF2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366C90E-5532-4483-AB8F-29516175FCB5}"/>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9B4BE299-AE66-4C8B-8A7B-13F7A2F90FDB}"/>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660702F2-AB0A-4E61-A0F7-E5F1F43B403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47805</xdr:rowOff>
    </xdr:from>
    <xdr:to>
      <xdr:col>23</xdr:col>
      <xdr:colOff>133350</xdr:colOff>
      <xdr:row>82</xdr:row>
      <xdr:rowOff>68593</xdr:rowOff>
    </xdr:to>
    <xdr:cxnSp macro="">
      <xdr:nvCxnSpPr>
        <xdr:cNvPr id="196" name="直線コネクタ 195">
          <a:extLst>
            <a:ext uri="{FF2B5EF4-FFF2-40B4-BE49-F238E27FC236}">
              <a16:creationId xmlns:a16="http://schemas.microsoft.com/office/drawing/2014/main" id="{03BCD9BB-73DA-4443-9A75-DCD11D4B09A5}"/>
            </a:ext>
          </a:extLst>
        </xdr:cNvPr>
        <xdr:cNvCxnSpPr/>
      </xdr:nvCxnSpPr>
      <xdr:spPr>
        <a:xfrm>
          <a:off x="4114800" y="14106705"/>
          <a:ext cx="8382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2D2E3E-B0A7-4501-AC88-24FC2F43EE0F}"/>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2CCB6DA6-A8BC-40E0-8A81-485079316624}"/>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23444</xdr:rowOff>
    </xdr:from>
    <xdr:to>
      <xdr:col>19</xdr:col>
      <xdr:colOff>133350</xdr:colOff>
      <xdr:row>82</xdr:row>
      <xdr:rowOff>47805</xdr:rowOff>
    </xdr:to>
    <xdr:cxnSp macro="">
      <xdr:nvCxnSpPr>
        <xdr:cNvPr id="199" name="直線コネクタ 198">
          <a:extLst>
            <a:ext uri="{FF2B5EF4-FFF2-40B4-BE49-F238E27FC236}">
              <a16:creationId xmlns:a16="http://schemas.microsoft.com/office/drawing/2014/main" id="{DE381517-57A9-4AFE-9F33-C4D08CA66C1A}"/>
            </a:ext>
          </a:extLst>
        </xdr:cNvPr>
        <xdr:cNvCxnSpPr/>
      </xdr:nvCxnSpPr>
      <xdr:spPr>
        <a:xfrm>
          <a:off x="3225800" y="14082344"/>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267AA1C7-FE1C-4D09-B0B5-0C743F2D6DF9}"/>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8AA40A4D-F245-4C1F-9334-9CF7E754FB49}"/>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11193</xdr:rowOff>
    </xdr:from>
    <xdr:to>
      <xdr:col>15</xdr:col>
      <xdr:colOff>82550</xdr:colOff>
      <xdr:row>82</xdr:row>
      <xdr:rowOff>23444</xdr:rowOff>
    </xdr:to>
    <xdr:cxnSp macro="">
      <xdr:nvCxnSpPr>
        <xdr:cNvPr id="202" name="直線コネクタ 201">
          <a:extLst>
            <a:ext uri="{FF2B5EF4-FFF2-40B4-BE49-F238E27FC236}">
              <a16:creationId xmlns:a16="http://schemas.microsoft.com/office/drawing/2014/main" id="{D7C4AAF3-5084-4850-ACBE-53BC0D54D8A4}"/>
            </a:ext>
          </a:extLst>
        </xdr:cNvPr>
        <xdr:cNvCxnSpPr/>
      </xdr:nvCxnSpPr>
      <xdr:spPr>
        <a:xfrm>
          <a:off x="2336800" y="14070093"/>
          <a:ext cx="889000" cy="1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7CEBB49A-BD32-4D3A-9A01-534BE2D1C015}"/>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38FDF400-FAA8-4430-A05A-060ADD052322}"/>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160079</xdr:rowOff>
    </xdr:from>
    <xdr:to>
      <xdr:col>11</xdr:col>
      <xdr:colOff>31750</xdr:colOff>
      <xdr:row>82</xdr:row>
      <xdr:rowOff>11193</xdr:rowOff>
    </xdr:to>
    <xdr:cxnSp macro="">
      <xdr:nvCxnSpPr>
        <xdr:cNvPr id="205" name="直線コネクタ 204">
          <a:extLst>
            <a:ext uri="{FF2B5EF4-FFF2-40B4-BE49-F238E27FC236}">
              <a16:creationId xmlns:a16="http://schemas.microsoft.com/office/drawing/2014/main" id="{2D876346-3F46-42A6-B4A8-C16A6B8FCDB9}"/>
            </a:ext>
          </a:extLst>
        </xdr:cNvPr>
        <xdr:cNvCxnSpPr/>
      </xdr:nvCxnSpPr>
      <xdr:spPr>
        <a:xfrm>
          <a:off x="1447800" y="14047529"/>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313BAC35-21C2-4CA9-92B2-0CA538149627}"/>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A8CA2640-A32C-447C-A032-6B653C441E1C}"/>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A69F3144-550D-459B-A7D7-9D69DAAAB9F6}"/>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B50876A7-97B2-4B56-9AF8-D19E7ED12BFF}"/>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9818A7A-85ED-4710-9D34-065114E1165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5CF5CC1-CF9E-4BD1-83C0-266E999655D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44A4800-D3D1-49DB-BBFB-24DFD17B328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0EAF59F-B092-40E3-86D1-C1674F82628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5434B13-B9D7-4B4E-A490-2ADD80147A8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17793</xdr:rowOff>
    </xdr:from>
    <xdr:to>
      <xdr:col>23</xdr:col>
      <xdr:colOff>184150</xdr:colOff>
      <xdr:row>82</xdr:row>
      <xdr:rowOff>119393</xdr:rowOff>
    </xdr:to>
    <xdr:sp macro="" textlink="">
      <xdr:nvSpPr>
        <xdr:cNvPr id="215" name="楕円 214">
          <a:extLst>
            <a:ext uri="{FF2B5EF4-FFF2-40B4-BE49-F238E27FC236}">
              <a16:creationId xmlns:a16="http://schemas.microsoft.com/office/drawing/2014/main" id="{6EBB1588-3E38-40F2-B931-C6CCD3BD02F0}"/>
            </a:ext>
          </a:extLst>
        </xdr:cNvPr>
        <xdr:cNvSpPr/>
      </xdr:nvSpPr>
      <xdr:spPr>
        <a:xfrm>
          <a:off x="4902200" y="1407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161320</xdr:rowOff>
    </xdr:from>
    <xdr:ext cx="762000" cy="259045"/>
    <xdr:sp macro="" textlink="">
      <xdr:nvSpPr>
        <xdr:cNvPr id="216" name="人件費・物件費等の状況該当値テキスト">
          <a:extLst>
            <a:ext uri="{FF2B5EF4-FFF2-40B4-BE49-F238E27FC236}">
              <a16:creationId xmlns:a16="http://schemas.microsoft.com/office/drawing/2014/main" id="{8F849274-16EF-41B0-8E00-0BC546706983}"/>
            </a:ext>
          </a:extLst>
        </xdr:cNvPr>
        <xdr:cNvSpPr txBox="1"/>
      </xdr:nvSpPr>
      <xdr:spPr>
        <a:xfrm>
          <a:off x="5041900" y="1404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168455</xdr:rowOff>
    </xdr:from>
    <xdr:to>
      <xdr:col>19</xdr:col>
      <xdr:colOff>184150</xdr:colOff>
      <xdr:row>82</xdr:row>
      <xdr:rowOff>98605</xdr:rowOff>
    </xdr:to>
    <xdr:sp macro="" textlink="">
      <xdr:nvSpPr>
        <xdr:cNvPr id="217" name="楕円 216">
          <a:extLst>
            <a:ext uri="{FF2B5EF4-FFF2-40B4-BE49-F238E27FC236}">
              <a16:creationId xmlns:a16="http://schemas.microsoft.com/office/drawing/2014/main" id="{0B463388-FB65-4BAA-BA9D-3503A76119C9}"/>
            </a:ext>
          </a:extLst>
        </xdr:cNvPr>
        <xdr:cNvSpPr/>
      </xdr:nvSpPr>
      <xdr:spPr>
        <a:xfrm>
          <a:off x="4064000" y="140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83382</xdr:rowOff>
    </xdr:from>
    <xdr:ext cx="736600" cy="259045"/>
    <xdr:sp macro="" textlink="">
      <xdr:nvSpPr>
        <xdr:cNvPr id="218" name="テキスト ボックス 217">
          <a:extLst>
            <a:ext uri="{FF2B5EF4-FFF2-40B4-BE49-F238E27FC236}">
              <a16:creationId xmlns:a16="http://schemas.microsoft.com/office/drawing/2014/main" id="{FDFFE87E-745C-4BDC-A440-283CAB17088A}"/>
            </a:ext>
          </a:extLst>
        </xdr:cNvPr>
        <xdr:cNvSpPr txBox="1"/>
      </xdr:nvSpPr>
      <xdr:spPr>
        <a:xfrm>
          <a:off x="3733800" y="1414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144094</xdr:rowOff>
    </xdr:from>
    <xdr:to>
      <xdr:col>15</xdr:col>
      <xdr:colOff>133350</xdr:colOff>
      <xdr:row>82</xdr:row>
      <xdr:rowOff>74244</xdr:rowOff>
    </xdr:to>
    <xdr:sp macro="" textlink="">
      <xdr:nvSpPr>
        <xdr:cNvPr id="219" name="楕円 218">
          <a:extLst>
            <a:ext uri="{FF2B5EF4-FFF2-40B4-BE49-F238E27FC236}">
              <a16:creationId xmlns:a16="http://schemas.microsoft.com/office/drawing/2014/main" id="{0C707793-50FF-4CF6-B601-DED22DA599BF}"/>
            </a:ext>
          </a:extLst>
        </xdr:cNvPr>
        <xdr:cNvSpPr/>
      </xdr:nvSpPr>
      <xdr:spPr>
        <a:xfrm>
          <a:off x="3175000" y="140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59021</xdr:rowOff>
    </xdr:from>
    <xdr:ext cx="762000" cy="259045"/>
    <xdr:sp macro="" textlink="">
      <xdr:nvSpPr>
        <xdr:cNvPr id="220" name="テキスト ボックス 219">
          <a:extLst>
            <a:ext uri="{FF2B5EF4-FFF2-40B4-BE49-F238E27FC236}">
              <a16:creationId xmlns:a16="http://schemas.microsoft.com/office/drawing/2014/main" id="{44CAB8E4-E4D8-4874-B447-535BE16C3664}"/>
            </a:ext>
          </a:extLst>
        </xdr:cNvPr>
        <xdr:cNvSpPr txBox="1"/>
      </xdr:nvSpPr>
      <xdr:spPr>
        <a:xfrm>
          <a:off x="2844800" y="1411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131843</xdr:rowOff>
    </xdr:from>
    <xdr:to>
      <xdr:col>11</xdr:col>
      <xdr:colOff>82550</xdr:colOff>
      <xdr:row>82</xdr:row>
      <xdr:rowOff>61993</xdr:rowOff>
    </xdr:to>
    <xdr:sp macro="" textlink="">
      <xdr:nvSpPr>
        <xdr:cNvPr id="221" name="楕円 220">
          <a:extLst>
            <a:ext uri="{FF2B5EF4-FFF2-40B4-BE49-F238E27FC236}">
              <a16:creationId xmlns:a16="http://schemas.microsoft.com/office/drawing/2014/main" id="{6ABF2366-FA0B-4DC9-8081-38B03E059519}"/>
            </a:ext>
          </a:extLst>
        </xdr:cNvPr>
        <xdr:cNvSpPr/>
      </xdr:nvSpPr>
      <xdr:spPr>
        <a:xfrm>
          <a:off x="2286000" y="140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46770</xdr:rowOff>
    </xdr:from>
    <xdr:ext cx="762000" cy="259045"/>
    <xdr:sp macro="" textlink="">
      <xdr:nvSpPr>
        <xdr:cNvPr id="222" name="テキスト ボックス 221">
          <a:extLst>
            <a:ext uri="{FF2B5EF4-FFF2-40B4-BE49-F238E27FC236}">
              <a16:creationId xmlns:a16="http://schemas.microsoft.com/office/drawing/2014/main" id="{4B7F4D21-E929-49EA-8FE9-C0EA8BB723B0}"/>
            </a:ext>
          </a:extLst>
        </xdr:cNvPr>
        <xdr:cNvSpPr txBox="1"/>
      </xdr:nvSpPr>
      <xdr:spPr>
        <a:xfrm>
          <a:off x="1955800" y="141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109279</xdr:rowOff>
    </xdr:from>
    <xdr:to>
      <xdr:col>7</xdr:col>
      <xdr:colOff>31750</xdr:colOff>
      <xdr:row>82</xdr:row>
      <xdr:rowOff>39429</xdr:rowOff>
    </xdr:to>
    <xdr:sp macro="" textlink="">
      <xdr:nvSpPr>
        <xdr:cNvPr id="223" name="楕円 222">
          <a:extLst>
            <a:ext uri="{FF2B5EF4-FFF2-40B4-BE49-F238E27FC236}">
              <a16:creationId xmlns:a16="http://schemas.microsoft.com/office/drawing/2014/main" id="{455A8297-5FFE-48F5-A038-BAEE43267376}"/>
            </a:ext>
          </a:extLst>
        </xdr:cNvPr>
        <xdr:cNvSpPr/>
      </xdr:nvSpPr>
      <xdr:spPr>
        <a:xfrm>
          <a:off x="1397000" y="139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24206</xdr:rowOff>
    </xdr:from>
    <xdr:ext cx="762000" cy="259045"/>
    <xdr:sp macro="" textlink="">
      <xdr:nvSpPr>
        <xdr:cNvPr id="224" name="テキスト ボックス 223">
          <a:extLst>
            <a:ext uri="{FF2B5EF4-FFF2-40B4-BE49-F238E27FC236}">
              <a16:creationId xmlns:a16="http://schemas.microsoft.com/office/drawing/2014/main" id="{2EB67836-9366-4D51-A837-A17AD5C2C04C}"/>
            </a:ext>
          </a:extLst>
        </xdr:cNvPr>
        <xdr:cNvSpPr txBox="1"/>
      </xdr:nvSpPr>
      <xdr:spPr>
        <a:xfrm>
          <a:off x="1066800" y="1408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EDB5489-EE84-4302-8192-D2E696ED138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D37440C-CBEC-49E8-BEF0-33C8D26DDF1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8862147-2E57-4517-B8BE-1B589E28D3A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4E6D4C14-8D34-4805-BD7B-D6E3679AEF4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A7DD6DB6-C9FC-4E33-BF6C-22AC644BE81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9BFBC15B-9249-4DFD-A56E-5516A010470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B334D975-F16B-45EC-A74E-BB48C89CB14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F6263EA3-70FD-49DF-895C-C9ED2A6AD0D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36890C0-B552-4CB0-8D2D-C90C91C6FF1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40603A8B-E8B3-494E-B66C-5C2C70EF5C1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A8BAE96D-F924-456D-B978-9703B3F6AF1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D65BBA90-D761-49F0-BC93-B60D7CABC74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529EF356-47ED-455E-8879-647A6019BD5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減となり、引き続き類似団体平均値を下回っている。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今後も定員管理と合わせて、給与構造の改革等を講じ、人件費総額の抑制に努める。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4988709-6642-467F-9084-B37D1090560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BADCDF2-3317-47FE-9495-B8954D01083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AC4FDFD-B875-46F5-A3EC-29D8050E7D4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C5AF55D3-721C-4E9F-AF5D-E311DD0BF13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D4698821-E3B6-4F55-9BDD-4F2A754677F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5AFDECFA-08A0-40B3-BC30-1501649D96F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8F80B899-BEB8-40E4-B64E-1E90649D0CA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899C50D-9C71-411F-8B36-72F18137DDC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9F690AB7-5DC2-43BC-938E-6F4857AF947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D1D6F509-ABD3-41BF-B46E-CE2C1EF291B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3C7A46B0-A1C8-49DE-B11E-09843F1BC0E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24E15583-DE39-45D5-9E2E-4AF9722DE02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CAADFE48-0255-44E0-B6DB-01831F89469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1485B4-7012-4E51-800A-734F11C9F50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26BBFE3-C58F-4A2D-87A3-D97B03F91E8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8DD9D711-4574-41CC-92F8-04CD1CDDB44B}"/>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9630D36D-6DBB-4149-841C-A1292A571343}"/>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44019892-405B-4CFD-B986-6610D8DFF157}"/>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F00BB14F-19D5-4270-A22A-C83DB4D58A02}"/>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45287601-6B5F-427D-9139-3ABD2442E6B4}"/>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297EE732-183E-4AB6-98EA-87A9D6E5BF22}"/>
            </a:ext>
          </a:extLst>
        </xdr:cNvPr>
        <xdr:cNvCxnSpPr/>
      </xdr:nvCxnSpPr>
      <xdr:spPr>
        <a:xfrm flipV="1">
          <a:off x="16179800" y="147122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FC65E2AE-F096-4594-AF80-B9B12FEDE789}"/>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123F9D55-3851-4F1B-95CB-4838D58B6FB9}"/>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61487D5C-4B14-4E55-8A60-BF59A969296C}"/>
            </a:ext>
          </a:extLst>
        </xdr:cNvPr>
        <xdr:cNvCxnSpPr/>
      </xdr:nvCxnSpPr>
      <xdr:spPr>
        <a:xfrm>
          <a:off x="15290800" y="146586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FC0D9524-843A-4826-99D6-15C542BBAEED}"/>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152617B0-EC5A-4608-95DF-AE3B723C0298}"/>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85372</xdr:rowOff>
    </xdr:to>
    <xdr:cxnSp macro="">
      <xdr:nvCxnSpPr>
        <xdr:cNvPr id="264" name="直線コネクタ 263">
          <a:extLst>
            <a:ext uri="{FF2B5EF4-FFF2-40B4-BE49-F238E27FC236}">
              <a16:creationId xmlns:a16="http://schemas.microsoft.com/office/drawing/2014/main" id="{CC04E8B6-8C08-4E8A-AAB7-8F8B6403C45E}"/>
            </a:ext>
          </a:extLst>
        </xdr:cNvPr>
        <xdr:cNvCxnSpPr/>
      </xdr:nvCxnSpPr>
      <xdr:spPr>
        <a:xfrm>
          <a:off x="14401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DFA3DE40-0DAF-4580-8379-4BCEB84FD864}"/>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19B5F38A-B239-4B9C-91EC-5C7672750EA7}"/>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85372</xdr:rowOff>
    </xdr:to>
    <xdr:cxnSp macro="">
      <xdr:nvCxnSpPr>
        <xdr:cNvPr id="267" name="直線コネクタ 266">
          <a:extLst>
            <a:ext uri="{FF2B5EF4-FFF2-40B4-BE49-F238E27FC236}">
              <a16:creationId xmlns:a16="http://schemas.microsoft.com/office/drawing/2014/main" id="{293EF757-07AF-4979-AFFA-E5F782DA18AB}"/>
            </a:ext>
          </a:extLst>
        </xdr:cNvPr>
        <xdr:cNvCxnSpPr/>
      </xdr:nvCxnSpPr>
      <xdr:spPr>
        <a:xfrm>
          <a:off x="13512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BCE65FF9-837A-4329-9238-94E1EA4B2161}"/>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C3792F98-2995-4679-9CBE-5EEABA877AF8}"/>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C9872C08-45BB-4160-A531-0BEF1E70B402}"/>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85ACD607-84A2-40F3-8165-45D49CC46037}"/>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B21E3BD-3821-4E01-A5A9-FA4A8B12BBB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8D2341A-4E6E-43A4-8319-2A967F9B9AD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F204B96-32BD-46C4-A824-2E88932D8C1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A736A3A-948C-483C-9B1E-979AA048AD7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F6EB635-8370-48DA-BAA0-8FACAEE8C6D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7" name="楕円 276">
          <a:extLst>
            <a:ext uri="{FF2B5EF4-FFF2-40B4-BE49-F238E27FC236}">
              <a16:creationId xmlns:a16="http://schemas.microsoft.com/office/drawing/2014/main" id="{7DB5409E-B1AA-4103-99E9-03FA9D049DF5}"/>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8" name="給与水準   （国との比較）該当値テキスト">
          <a:extLst>
            <a:ext uri="{FF2B5EF4-FFF2-40B4-BE49-F238E27FC236}">
              <a16:creationId xmlns:a16="http://schemas.microsoft.com/office/drawing/2014/main" id="{61FE2EA9-192C-425C-AD51-A4C5851442E5}"/>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95FA6E14-FA17-4FA0-BC74-7DB715EF767C}"/>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0" name="テキスト ボックス 279">
          <a:extLst>
            <a:ext uri="{FF2B5EF4-FFF2-40B4-BE49-F238E27FC236}">
              <a16:creationId xmlns:a16="http://schemas.microsoft.com/office/drawing/2014/main" id="{7D05F453-CA44-4BE0-8AC4-DB00B3317CEF}"/>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1" name="楕円 280">
          <a:extLst>
            <a:ext uri="{FF2B5EF4-FFF2-40B4-BE49-F238E27FC236}">
              <a16:creationId xmlns:a16="http://schemas.microsoft.com/office/drawing/2014/main" id="{9DB4C798-F257-4344-9E7D-456CC9443937}"/>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2" name="テキスト ボックス 281">
          <a:extLst>
            <a:ext uri="{FF2B5EF4-FFF2-40B4-BE49-F238E27FC236}">
              <a16:creationId xmlns:a16="http://schemas.microsoft.com/office/drawing/2014/main" id="{A4C5C898-A877-48A7-9C31-7FC19EFEEAB6}"/>
            </a:ext>
          </a:extLst>
        </xdr:cNvPr>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3" name="楕円 282">
          <a:extLst>
            <a:ext uri="{FF2B5EF4-FFF2-40B4-BE49-F238E27FC236}">
              <a16:creationId xmlns:a16="http://schemas.microsoft.com/office/drawing/2014/main" id="{3456891A-CFEB-48A4-BF8C-013BFBF4A4D2}"/>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4" name="テキスト ボックス 283">
          <a:extLst>
            <a:ext uri="{FF2B5EF4-FFF2-40B4-BE49-F238E27FC236}">
              <a16:creationId xmlns:a16="http://schemas.microsoft.com/office/drawing/2014/main" id="{D1501BB0-1A54-4431-B876-C22345932F86}"/>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5" name="楕円 284">
          <a:extLst>
            <a:ext uri="{FF2B5EF4-FFF2-40B4-BE49-F238E27FC236}">
              <a16:creationId xmlns:a16="http://schemas.microsoft.com/office/drawing/2014/main" id="{BD23E318-3262-4AC1-8054-CA8EE46CBFB7}"/>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6" name="テキスト ボックス 285">
          <a:extLst>
            <a:ext uri="{FF2B5EF4-FFF2-40B4-BE49-F238E27FC236}">
              <a16:creationId xmlns:a16="http://schemas.microsoft.com/office/drawing/2014/main" id="{E380126E-6C34-4E8B-889A-73974CE76F77}"/>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31ACE76-957F-4D50-B12C-D5438491FA5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C301ADC-7B48-4949-9CF4-326C77161B3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DFDF4D6A-E44C-4881-89C3-2DA2FBE517F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1A509C40-E9A3-4421-BAD1-0D327891831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E021B181-E892-4D51-A4BE-F94BB1B9993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1C810F41-8002-4270-816A-98D577A58C2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E337A076-BAC4-4FD0-8A48-1439FD6D0E5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A13AA60-AAD8-4BFD-9DD5-8F2CE3C73D3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49296058-AB5C-4A6F-B095-05DF64C724E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F37F7B6-127D-4729-8944-F32DEA77B2E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2F6BE0E9-BB87-46F2-8D92-936C984F15B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9F46F36A-B881-4744-B359-53AAEA2617E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F7BDDC2-4CC0-48CF-BEE5-40736AC0524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定員適正化計画による職員数の削減を進め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町による合併市であることに加え、近年の人口減少も要因となり、人口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人当たり職員数は依然として高い数値となっており、類似団体平均値を大きく上回っていることから、今後も適正な定員管理に努める。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7832DED-7F4E-420B-9E1C-CF2888D38B2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59CE2B1-7383-404D-9BFA-90C4A98B787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2033A3F-A0EA-4981-A7B9-D695F31F92B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BE58A393-9501-4CAC-84BB-896C1E7D3C8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7F93F33B-7D3F-4B07-9BAE-B51367F471B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92068F98-AED1-42D1-B9AF-B98C76E2285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3EB6CB5D-4F8C-4D4A-B6E4-DBDA6C74CB4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E9A7B089-E8D5-47DE-B0A2-4B0C6E5AC4F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A76339C6-3E66-446C-BA0F-85B3957F41D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B4F18AAC-B45E-4A6B-BB6B-B777030AD32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7ADF34E6-9C9D-4DD8-975E-F1E57EA0129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CEC198E4-B63F-48E6-9688-4C3EC36B637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ECCC8BE9-77B5-4698-90DA-CBE5E311EED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C429EF2E-7F3D-4FB4-AF74-AE6CA232B96D}"/>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876232A5-581C-4BA5-AEF3-C30BA8BFE93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9A98A2E-5ED0-46B3-BE67-B899B500DCD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14ECAE5E-D938-4ABC-B3BB-E31EB1AE5DA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70390823-04B3-44CF-91EC-0705297A68C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82209EC3-94DA-4993-9760-EEB265A6982A}"/>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2F5239FD-2009-4325-B547-2544C475F23C}"/>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AF37B0E6-2B4A-468B-800A-AD2E18FF1012}"/>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62680840-4C78-46F8-BFA8-9473E9CDC34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EB3B4414-8377-4056-BA90-52EB626FE26A}"/>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52494</xdr:rowOff>
    </xdr:from>
    <xdr:to>
      <xdr:col>81</xdr:col>
      <xdr:colOff>44450</xdr:colOff>
      <xdr:row>62</xdr:row>
      <xdr:rowOff>134076</xdr:rowOff>
    </xdr:to>
    <xdr:cxnSp macro="">
      <xdr:nvCxnSpPr>
        <xdr:cNvPr id="323" name="直線コネクタ 322">
          <a:extLst>
            <a:ext uri="{FF2B5EF4-FFF2-40B4-BE49-F238E27FC236}">
              <a16:creationId xmlns:a16="http://schemas.microsoft.com/office/drawing/2014/main" id="{54736A18-D4B6-40B4-A41E-7D9C095CFE2D}"/>
            </a:ext>
          </a:extLst>
        </xdr:cNvPr>
        <xdr:cNvCxnSpPr/>
      </xdr:nvCxnSpPr>
      <xdr:spPr>
        <a:xfrm>
          <a:off x="16179800" y="10682394"/>
          <a:ext cx="8382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E8AE8015-F9ED-4B2C-933B-BDEE1EDC2485}"/>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D2A4BF3E-3096-469A-A570-D46E77D863AB}"/>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52494</xdr:rowOff>
    </xdr:to>
    <xdr:cxnSp macro="">
      <xdr:nvCxnSpPr>
        <xdr:cNvPr id="326" name="直線コネクタ 325">
          <a:extLst>
            <a:ext uri="{FF2B5EF4-FFF2-40B4-BE49-F238E27FC236}">
              <a16:creationId xmlns:a16="http://schemas.microsoft.com/office/drawing/2014/main" id="{2B05ED5F-1337-47ED-A7D4-23DB83E9BF80}"/>
            </a:ext>
          </a:extLst>
        </xdr:cNvPr>
        <xdr:cNvCxnSpPr/>
      </xdr:nvCxnSpPr>
      <xdr:spPr>
        <a:xfrm>
          <a:off x="15290800" y="106502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5EB0B949-879F-4AEC-98A0-A5E1B72811C2}"/>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86BD1C1A-1A18-423D-8758-62DEB56D46F4}"/>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163044</xdr:rowOff>
    </xdr:from>
    <xdr:to>
      <xdr:col>72</xdr:col>
      <xdr:colOff>203200</xdr:colOff>
      <xdr:row>62</xdr:row>
      <xdr:rowOff>20320</xdr:rowOff>
    </xdr:to>
    <xdr:cxnSp macro="">
      <xdr:nvCxnSpPr>
        <xdr:cNvPr id="329" name="直線コネクタ 328">
          <a:extLst>
            <a:ext uri="{FF2B5EF4-FFF2-40B4-BE49-F238E27FC236}">
              <a16:creationId xmlns:a16="http://schemas.microsoft.com/office/drawing/2014/main" id="{CDB726F7-EBA7-46D1-92A8-814B0E128F79}"/>
            </a:ext>
          </a:extLst>
        </xdr:cNvPr>
        <xdr:cNvCxnSpPr/>
      </xdr:nvCxnSpPr>
      <xdr:spPr>
        <a:xfrm>
          <a:off x="14401800" y="1062149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7A959F8D-0128-4C51-9CB2-D21E072329A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F96399A-A758-4909-A32B-5D5AFBD6B4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145808</xdr:rowOff>
    </xdr:from>
    <xdr:to>
      <xdr:col>68</xdr:col>
      <xdr:colOff>152400</xdr:colOff>
      <xdr:row>61</xdr:row>
      <xdr:rowOff>163044</xdr:rowOff>
    </xdr:to>
    <xdr:cxnSp macro="">
      <xdr:nvCxnSpPr>
        <xdr:cNvPr id="332" name="直線コネクタ 331">
          <a:extLst>
            <a:ext uri="{FF2B5EF4-FFF2-40B4-BE49-F238E27FC236}">
              <a16:creationId xmlns:a16="http://schemas.microsoft.com/office/drawing/2014/main" id="{B9B22C25-56F7-4BB1-91FE-5D9AB1A90650}"/>
            </a:ext>
          </a:extLst>
        </xdr:cNvPr>
        <xdr:cNvCxnSpPr/>
      </xdr:nvCxnSpPr>
      <xdr:spPr>
        <a:xfrm>
          <a:off x="13512800" y="1060425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977DD772-98B0-49A1-98EB-5A1D84C58254}"/>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5E60A9CF-1FE3-4BC6-AFE5-38C3740A4B58}"/>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EF924DED-5E1D-4769-86DA-7A9779442E76}"/>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26285DE8-0EF5-47D4-9F32-0862548E2F0C}"/>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DECD9D0-D9CA-4F05-888D-8BFC73C327E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2F5BDB2-413D-4A01-ADFA-CD236CBD995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766C7CD-3364-4C34-8B71-303C8638E92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A93614A-EC1F-45AC-919A-CCEE6EE23A6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7023D5E-FB20-40BC-9AF2-B68C7875E1E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83276</xdr:rowOff>
    </xdr:from>
    <xdr:to>
      <xdr:col>81</xdr:col>
      <xdr:colOff>95250</xdr:colOff>
      <xdr:row>63</xdr:row>
      <xdr:rowOff>13426</xdr:rowOff>
    </xdr:to>
    <xdr:sp macro="" textlink="">
      <xdr:nvSpPr>
        <xdr:cNvPr id="342" name="楕円 341">
          <a:extLst>
            <a:ext uri="{FF2B5EF4-FFF2-40B4-BE49-F238E27FC236}">
              <a16:creationId xmlns:a16="http://schemas.microsoft.com/office/drawing/2014/main" id="{A6C84670-4671-43BB-B883-489D15966AC4}"/>
            </a:ext>
          </a:extLst>
        </xdr:cNvPr>
        <xdr:cNvSpPr/>
      </xdr:nvSpPr>
      <xdr:spPr>
        <a:xfrm>
          <a:off x="169672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55353</xdr:rowOff>
    </xdr:from>
    <xdr:ext cx="762000" cy="259045"/>
    <xdr:sp macro="" textlink="">
      <xdr:nvSpPr>
        <xdr:cNvPr id="343" name="定員管理の状況該当値テキスト">
          <a:extLst>
            <a:ext uri="{FF2B5EF4-FFF2-40B4-BE49-F238E27FC236}">
              <a16:creationId xmlns:a16="http://schemas.microsoft.com/office/drawing/2014/main" id="{05113C7A-E5CE-464A-B57D-8E97B5D46E6E}"/>
            </a:ext>
          </a:extLst>
        </xdr:cNvPr>
        <xdr:cNvSpPr txBox="1"/>
      </xdr:nvSpPr>
      <xdr:spPr>
        <a:xfrm>
          <a:off x="17106900" y="106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1694</xdr:rowOff>
    </xdr:from>
    <xdr:to>
      <xdr:col>77</xdr:col>
      <xdr:colOff>95250</xdr:colOff>
      <xdr:row>62</xdr:row>
      <xdr:rowOff>103294</xdr:rowOff>
    </xdr:to>
    <xdr:sp macro="" textlink="">
      <xdr:nvSpPr>
        <xdr:cNvPr id="344" name="楕円 343">
          <a:extLst>
            <a:ext uri="{FF2B5EF4-FFF2-40B4-BE49-F238E27FC236}">
              <a16:creationId xmlns:a16="http://schemas.microsoft.com/office/drawing/2014/main" id="{855CAF8C-AE0D-4238-835D-30AC0C54E09F}"/>
            </a:ext>
          </a:extLst>
        </xdr:cNvPr>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88071</xdr:rowOff>
    </xdr:from>
    <xdr:ext cx="736600" cy="259045"/>
    <xdr:sp macro="" textlink="">
      <xdr:nvSpPr>
        <xdr:cNvPr id="345" name="テキスト ボックス 344">
          <a:extLst>
            <a:ext uri="{FF2B5EF4-FFF2-40B4-BE49-F238E27FC236}">
              <a16:creationId xmlns:a16="http://schemas.microsoft.com/office/drawing/2014/main" id="{B437CB3D-DF83-47A9-8A47-2C3D974849D3}"/>
            </a:ext>
          </a:extLst>
        </xdr:cNvPr>
        <xdr:cNvSpPr txBox="1"/>
      </xdr:nvSpPr>
      <xdr:spPr>
        <a:xfrm>
          <a:off x="15798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6" name="楕円 345">
          <a:extLst>
            <a:ext uri="{FF2B5EF4-FFF2-40B4-BE49-F238E27FC236}">
              <a16:creationId xmlns:a16="http://schemas.microsoft.com/office/drawing/2014/main" id="{E00F7196-6FC7-478E-8DC2-D0F27E25CB3E}"/>
            </a:ext>
          </a:extLst>
        </xdr:cNvPr>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7" name="テキスト ボックス 346">
          <a:extLst>
            <a:ext uri="{FF2B5EF4-FFF2-40B4-BE49-F238E27FC236}">
              <a16:creationId xmlns:a16="http://schemas.microsoft.com/office/drawing/2014/main" id="{37CBD798-CF80-4CA5-AE95-75C8AE23087B}"/>
            </a:ext>
          </a:extLst>
        </xdr:cNvPr>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112244</xdr:rowOff>
    </xdr:from>
    <xdr:to>
      <xdr:col>68</xdr:col>
      <xdr:colOff>203200</xdr:colOff>
      <xdr:row>62</xdr:row>
      <xdr:rowOff>42394</xdr:rowOff>
    </xdr:to>
    <xdr:sp macro="" textlink="">
      <xdr:nvSpPr>
        <xdr:cNvPr id="348" name="楕円 347">
          <a:extLst>
            <a:ext uri="{FF2B5EF4-FFF2-40B4-BE49-F238E27FC236}">
              <a16:creationId xmlns:a16="http://schemas.microsoft.com/office/drawing/2014/main" id="{B1B3AEE6-7717-45E6-9EC9-11B62435A4F8}"/>
            </a:ext>
          </a:extLst>
        </xdr:cNvPr>
        <xdr:cNvSpPr/>
      </xdr:nvSpPr>
      <xdr:spPr>
        <a:xfrm>
          <a:off x="14351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27171</xdr:rowOff>
    </xdr:from>
    <xdr:ext cx="762000" cy="259045"/>
    <xdr:sp macro="" textlink="">
      <xdr:nvSpPr>
        <xdr:cNvPr id="349" name="テキスト ボックス 348">
          <a:extLst>
            <a:ext uri="{FF2B5EF4-FFF2-40B4-BE49-F238E27FC236}">
              <a16:creationId xmlns:a16="http://schemas.microsoft.com/office/drawing/2014/main" id="{46B33EBB-E443-4615-8559-FF280AD10E5F}"/>
            </a:ext>
          </a:extLst>
        </xdr:cNvPr>
        <xdr:cNvSpPr txBox="1"/>
      </xdr:nvSpPr>
      <xdr:spPr>
        <a:xfrm>
          <a:off x="14020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95008</xdr:rowOff>
    </xdr:from>
    <xdr:to>
      <xdr:col>64</xdr:col>
      <xdr:colOff>152400</xdr:colOff>
      <xdr:row>62</xdr:row>
      <xdr:rowOff>25158</xdr:rowOff>
    </xdr:to>
    <xdr:sp macro="" textlink="">
      <xdr:nvSpPr>
        <xdr:cNvPr id="350" name="楕円 349">
          <a:extLst>
            <a:ext uri="{FF2B5EF4-FFF2-40B4-BE49-F238E27FC236}">
              <a16:creationId xmlns:a16="http://schemas.microsoft.com/office/drawing/2014/main" id="{00A45B34-9811-405A-900F-5209D0FA0A31}"/>
            </a:ext>
          </a:extLst>
        </xdr:cNvPr>
        <xdr:cNvSpPr/>
      </xdr:nvSpPr>
      <xdr:spPr>
        <a:xfrm>
          <a:off x="13462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9935</xdr:rowOff>
    </xdr:from>
    <xdr:ext cx="762000" cy="259045"/>
    <xdr:sp macro="" textlink="">
      <xdr:nvSpPr>
        <xdr:cNvPr id="351" name="テキスト ボックス 350">
          <a:extLst>
            <a:ext uri="{FF2B5EF4-FFF2-40B4-BE49-F238E27FC236}">
              <a16:creationId xmlns:a16="http://schemas.microsoft.com/office/drawing/2014/main" id="{92B3B758-EF77-4730-9625-6E3C063E8C37}"/>
            </a:ext>
          </a:extLst>
        </xdr:cNvPr>
        <xdr:cNvSpPr txBox="1"/>
      </xdr:nvSpPr>
      <xdr:spPr>
        <a:xfrm>
          <a:off x="13131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6719A228-A1DB-411F-83B5-6B12C6631CD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6D210B65-6D8E-4225-A25F-50749494895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EDE3281D-1B7E-46CA-B400-7284915FF6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BE98B09-A03C-4FB7-9DCA-B728F5495DE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2358A279-46BE-4A05-B253-C1B9A862EDE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1E9CDD18-6D58-41DF-B90B-9166082A50E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67CFE5A0-29EE-43A5-9975-248E1271B26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9D56F225-BF04-4803-88EC-474C610C12E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B9C4DEBF-B142-4B43-92E2-78410939997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8A7FAF57-8A22-4947-897A-A1725464376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AE88BAC0-5E25-4D62-A14C-0E20767F5BB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7F1E7D6A-AAF1-4B5A-9DAD-23CE088E1DB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C46F7C78-A2B5-41AE-AAE1-470FE607197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近年実施してきた交付税措置率の低い地方債の発行抑制により、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いて類似団体平均値を下回っているが、今後は近年実施してきた大型事業に係る元利償還の開始により、実質公債費比率の上昇が見込まれることから、引き続き交付税措置率の低い市債の発行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33BD2C7-7B55-4F93-A8C5-7C62C8CA7F9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E20835B4-D14B-46DC-806E-31C9A3FEA1F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DD2F8A11-0689-4A28-A76D-EDDC4A024C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F95A3AA1-282F-4791-A2F2-1EDBA409EAF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30615649-5CEB-4C9A-B32B-515B1F881BE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86A4647C-E43E-43D3-88FA-5D682317C3D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8D6A5E0B-C911-42D3-82CF-212E5A29396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3B01D957-6C95-4607-8CA3-54F6DC06F2F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F3A99CF7-FC68-462F-971F-AB5622E873C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91BBF289-6865-4793-B0DC-F4BE1D24D51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611728-357E-42CD-A3F3-2BEFA16E10B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A917E988-5CEE-46FA-812D-45BA4016860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1621C322-752D-44F8-840B-1B78A007793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FE5BD15-045B-4A86-B46A-38DBC72831B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33042A17-8089-4683-AFE0-DEB780EAE56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D6F55A28-4199-4D89-9B49-4C51F37FD31C}"/>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CA301A4E-822A-40E5-A240-BCAD6B070737}"/>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BCA71F6D-FA9B-4D47-8A06-8AB682617F3B}"/>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967CBF83-E0C6-4331-A41C-75E7CC554714}"/>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6E1508B4-41F1-477A-9BDA-A07015B66A42}"/>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131128</xdr:rowOff>
    </xdr:to>
    <xdr:cxnSp macro="">
      <xdr:nvCxnSpPr>
        <xdr:cNvPr id="385" name="直線コネクタ 384">
          <a:extLst>
            <a:ext uri="{FF2B5EF4-FFF2-40B4-BE49-F238E27FC236}">
              <a16:creationId xmlns:a16="http://schemas.microsoft.com/office/drawing/2014/main" id="{0148A39A-2837-4DCA-B0EE-53FB93D39849}"/>
            </a:ext>
          </a:extLst>
        </xdr:cNvPr>
        <xdr:cNvCxnSpPr/>
      </xdr:nvCxnSpPr>
      <xdr:spPr>
        <a:xfrm flipV="1">
          <a:off x="16179800" y="630131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AA4DB0F9-2077-420A-A917-E7C65BEBB053}"/>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C9184E00-B42F-4B6B-8DC3-85C1F76C71D5}"/>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131128</xdr:rowOff>
    </xdr:from>
    <xdr:to>
      <xdr:col>77</xdr:col>
      <xdr:colOff>44450</xdr:colOff>
      <xdr:row>36</xdr:row>
      <xdr:rowOff>141182</xdr:rowOff>
    </xdr:to>
    <xdr:cxnSp macro="">
      <xdr:nvCxnSpPr>
        <xdr:cNvPr id="388" name="直線コネクタ 387">
          <a:extLst>
            <a:ext uri="{FF2B5EF4-FFF2-40B4-BE49-F238E27FC236}">
              <a16:creationId xmlns:a16="http://schemas.microsoft.com/office/drawing/2014/main" id="{10A1BF86-A734-4C61-9118-1E852C4B64EB}"/>
            </a:ext>
          </a:extLst>
        </xdr:cNvPr>
        <xdr:cNvCxnSpPr/>
      </xdr:nvCxnSpPr>
      <xdr:spPr>
        <a:xfrm flipV="1">
          <a:off x="15290800" y="630332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657FF740-2F30-4AE9-AC1D-EF6B95CB5095}"/>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C1845502-7C44-4813-B41E-5A3628642441}"/>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155258</xdr:rowOff>
    </xdr:to>
    <xdr:cxnSp macro="">
      <xdr:nvCxnSpPr>
        <xdr:cNvPr id="391" name="直線コネクタ 390">
          <a:extLst>
            <a:ext uri="{FF2B5EF4-FFF2-40B4-BE49-F238E27FC236}">
              <a16:creationId xmlns:a16="http://schemas.microsoft.com/office/drawing/2014/main" id="{BD02B420-5BF6-4F67-BAC3-9D5E931DF180}"/>
            </a:ext>
          </a:extLst>
        </xdr:cNvPr>
        <xdr:cNvCxnSpPr/>
      </xdr:nvCxnSpPr>
      <xdr:spPr>
        <a:xfrm flipV="1">
          <a:off x="14401800" y="63133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5E2866D4-7942-41CD-973C-477AC428819E}"/>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2A512D7D-7F8A-4E37-8D46-E9A3B861759F}"/>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161290</xdr:rowOff>
    </xdr:to>
    <xdr:cxnSp macro="">
      <xdr:nvCxnSpPr>
        <xdr:cNvPr id="394" name="直線コネクタ 393">
          <a:extLst>
            <a:ext uri="{FF2B5EF4-FFF2-40B4-BE49-F238E27FC236}">
              <a16:creationId xmlns:a16="http://schemas.microsoft.com/office/drawing/2014/main" id="{C5240CD1-6BEE-4F56-A096-F7453987780D}"/>
            </a:ext>
          </a:extLst>
        </xdr:cNvPr>
        <xdr:cNvCxnSpPr/>
      </xdr:nvCxnSpPr>
      <xdr:spPr>
        <a:xfrm flipV="1">
          <a:off x="13512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56A5396A-D3EC-463D-B02E-E71E767A7E08}"/>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A53ADF19-3ADA-474E-BE14-94994639CC97}"/>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57C31237-EF32-46AC-98D9-04DBDCFBD294}"/>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7BC162D9-472C-406B-9D51-7696FD7C33C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930B9EF-6F57-48E6-A2DA-6605F6EE057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5F2FED0-C6BA-40F9-AB88-5FA6BF4F4F6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720ED88-B2E7-48B9-955C-9BC66346D12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A0A1666-32E8-4E59-8E26-4CD1668168B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2980CB11-A8B6-46BA-8FD9-EE391CC147B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4" name="楕円 403">
          <a:extLst>
            <a:ext uri="{FF2B5EF4-FFF2-40B4-BE49-F238E27FC236}">
              <a16:creationId xmlns:a16="http://schemas.microsoft.com/office/drawing/2014/main" id="{216954DD-9322-41E8-B5CE-52A2066C9255}"/>
            </a:ext>
          </a:extLst>
        </xdr:cNvPr>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94844</xdr:rowOff>
    </xdr:from>
    <xdr:ext cx="762000" cy="259045"/>
    <xdr:sp macro="" textlink="">
      <xdr:nvSpPr>
        <xdr:cNvPr id="405" name="公債費負担の状況該当値テキスト">
          <a:extLst>
            <a:ext uri="{FF2B5EF4-FFF2-40B4-BE49-F238E27FC236}">
              <a16:creationId xmlns:a16="http://schemas.microsoft.com/office/drawing/2014/main" id="{AA835173-37E6-45D3-B8D5-533D8CD935B8}"/>
            </a:ext>
          </a:extLst>
        </xdr:cNvPr>
        <xdr:cNvSpPr txBox="1"/>
      </xdr:nvSpPr>
      <xdr:spPr>
        <a:xfrm>
          <a:off x="17106900" y="60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80328</xdr:rowOff>
    </xdr:from>
    <xdr:to>
      <xdr:col>77</xdr:col>
      <xdr:colOff>95250</xdr:colOff>
      <xdr:row>37</xdr:row>
      <xdr:rowOff>10478</xdr:rowOff>
    </xdr:to>
    <xdr:sp macro="" textlink="">
      <xdr:nvSpPr>
        <xdr:cNvPr id="406" name="楕円 405">
          <a:extLst>
            <a:ext uri="{FF2B5EF4-FFF2-40B4-BE49-F238E27FC236}">
              <a16:creationId xmlns:a16="http://schemas.microsoft.com/office/drawing/2014/main" id="{BC4936EC-30DD-49AB-95C7-D353539B56B6}"/>
            </a:ext>
          </a:extLst>
        </xdr:cNvPr>
        <xdr:cNvSpPr/>
      </xdr:nvSpPr>
      <xdr:spPr>
        <a:xfrm>
          <a:off x="16129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20655</xdr:rowOff>
    </xdr:from>
    <xdr:ext cx="736600" cy="259045"/>
    <xdr:sp macro="" textlink="">
      <xdr:nvSpPr>
        <xdr:cNvPr id="407" name="テキスト ボックス 406">
          <a:extLst>
            <a:ext uri="{FF2B5EF4-FFF2-40B4-BE49-F238E27FC236}">
              <a16:creationId xmlns:a16="http://schemas.microsoft.com/office/drawing/2014/main" id="{11049B4F-6179-4322-9067-D2DF95D9B823}"/>
            </a:ext>
          </a:extLst>
        </xdr:cNvPr>
        <xdr:cNvSpPr txBox="1"/>
      </xdr:nvSpPr>
      <xdr:spPr>
        <a:xfrm>
          <a:off x="15798800" y="602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90382</xdr:rowOff>
    </xdr:from>
    <xdr:to>
      <xdr:col>73</xdr:col>
      <xdr:colOff>44450</xdr:colOff>
      <xdr:row>37</xdr:row>
      <xdr:rowOff>20532</xdr:rowOff>
    </xdr:to>
    <xdr:sp macro="" textlink="">
      <xdr:nvSpPr>
        <xdr:cNvPr id="408" name="楕円 407">
          <a:extLst>
            <a:ext uri="{FF2B5EF4-FFF2-40B4-BE49-F238E27FC236}">
              <a16:creationId xmlns:a16="http://schemas.microsoft.com/office/drawing/2014/main" id="{B7BF72FB-FEB1-4218-B6FB-30B96133E212}"/>
            </a:ext>
          </a:extLst>
        </xdr:cNvPr>
        <xdr:cNvSpPr/>
      </xdr:nvSpPr>
      <xdr:spPr>
        <a:xfrm>
          <a:off x="15240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30709</xdr:rowOff>
    </xdr:from>
    <xdr:ext cx="762000" cy="259045"/>
    <xdr:sp macro="" textlink="">
      <xdr:nvSpPr>
        <xdr:cNvPr id="409" name="テキスト ボックス 408">
          <a:extLst>
            <a:ext uri="{FF2B5EF4-FFF2-40B4-BE49-F238E27FC236}">
              <a16:creationId xmlns:a16="http://schemas.microsoft.com/office/drawing/2014/main" id="{3BD5A5E7-7636-48CF-BEC7-C617F36E8C64}"/>
            </a:ext>
          </a:extLst>
        </xdr:cNvPr>
        <xdr:cNvSpPr txBox="1"/>
      </xdr:nvSpPr>
      <xdr:spPr>
        <a:xfrm>
          <a:off x="14909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0" name="楕円 409">
          <a:extLst>
            <a:ext uri="{FF2B5EF4-FFF2-40B4-BE49-F238E27FC236}">
              <a16:creationId xmlns:a16="http://schemas.microsoft.com/office/drawing/2014/main" id="{4B39EBC1-729E-468F-9BCA-A49790E9756A}"/>
            </a:ext>
          </a:extLst>
        </xdr:cNvPr>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1" name="テキスト ボックス 410">
          <a:extLst>
            <a:ext uri="{FF2B5EF4-FFF2-40B4-BE49-F238E27FC236}">
              <a16:creationId xmlns:a16="http://schemas.microsoft.com/office/drawing/2014/main" id="{A58D90FA-1BE0-4018-9842-349FF2321584}"/>
            </a:ext>
          </a:extLst>
        </xdr:cNvPr>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12" name="楕円 411">
          <a:extLst>
            <a:ext uri="{FF2B5EF4-FFF2-40B4-BE49-F238E27FC236}">
              <a16:creationId xmlns:a16="http://schemas.microsoft.com/office/drawing/2014/main" id="{8FEAA183-23D5-4E27-8CB0-4069EA49962B}"/>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13" name="テキスト ボックス 412">
          <a:extLst>
            <a:ext uri="{FF2B5EF4-FFF2-40B4-BE49-F238E27FC236}">
              <a16:creationId xmlns:a16="http://schemas.microsoft.com/office/drawing/2014/main" id="{36CFD12A-85E7-44D8-927C-0816F1D293BC}"/>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31970ED-B594-4D02-9003-78E3E8C7DD3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66935CD-2B3F-4C9E-935B-52AA98924C2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3F5BB79-AD13-4956-BEA8-5167D90696E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EF9F07A-80AF-4FAF-B535-B2945C9F04D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FBD93CDE-0C85-4E3F-849A-07661128462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70308278-6ADD-488D-B698-55773775CB4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D538F96-49B8-4EE4-A583-590325E3536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691A35D9-2457-4892-AE10-BE5B1930ECF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F77EC20-5F3B-434C-9FB2-F11F756D993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8B0F1F44-D0BB-4180-B2EF-CD5DFC76B7B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BDE498AE-E004-4F51-9174-7DFD4D60550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1CF2B0EB-33E9-4226-8BBF-272D0582592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D9E1F869-AEE1-45FE-8231-FFC395E5E69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崩しを取り止めたことで充当可能基金が増加したことに加えて、近年実施してきた地方債の発行抑制と交付税措置率の高い地方債の優先的な発行により、ここ数年実施してきた本庁舎建設や光ファイバー網整備等の大型事業による地方債発行があっても、地方債残高の増加を抑えられている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しかしながら、今後は基準財政需要額が減少し、将来負担比率の上昇が見込まれることから、財政健全化を図る計画的かつ効率的な財政運営に努める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290258F-6418-4C25-8220-571DB634D6C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36ACE719-E7BD-4C1F-B1F5-263E21A7CD4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98B7431-3E7F-4CAA-AF07-3C24826F662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584E9C9F-EA80-4BA6-A06B-F144DA0F6209}"/>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7E3D2414-7D88-48E2-BAF1-1D8DB261AFFE}"/>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1E89ABBD-FF96-48D8-9148-0D21698DC9A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6FF7A15F-6797-48B2-899F-8E16BCA2A167}"/>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F561CE1-09D9-4B4E-A91E-22C6F83F5C8E}"/>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97C4F70E-F4AC-480B-B3F2-67D11D1BF995}"/>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3CE4E7AE-047F-4681-8658-D3E6DEF83AB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D1216BD3-B0F7-4DDA-B843-993FC9CFAFD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22CA512B-3B94-4BBB-A0EE-5EE1E12F3AB3}"/>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D2A04DAD-38FC-418A-B848-ABE426C44F9F}"/>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D0720AFD-2C88-4DD4-8BC6-1E0095856C31}"/>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45F9C19E-0D59-4CF2-9E36-1D4A70451947}"/>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E40849EF-8A29-4EB2-89B5-CF0079EA73A4}"/>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50673</xdr:rowOff>
    </xdr:from>
    <xdr:to>
      <xdr:col>81</xdr:col>
      <xdr:colOff>44450</xdr:colOff>
      <xdr:row>15</xdr:row>
      <xdr:rowOff>56102</xdr:rowOff>
    </xdr:to>
    <xdr:cxnSp macro="">
      <xdr:nvCxnSpPr>
        <xdr:cNvPr id="443" name="直線コネクタ 442">
          <a:extLst>
            <a:ext uri="{FF2B5EF4-FFF2-40B4-BE49-F238E27FC236}">
              <a16:creationId xmlns:a16="http://schemas.microsoft.com/office/drawing/2014/main" id="{D01D69AB-3396-47E0-9736-EEF522DB574C}"/>
            </a:ext>
          </a:extLst>
        </xdr:cNvPr>
        <xdr:cNvCxnSpPr/>
      </xdr:nvCxnSpPr>
      <xdr:spPr>
        <a:xfrm flipV="1">
          <a:off x="16179800" y="2622423"/>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35450</xdr:rowOff>
    </xdr:from>
    <xdr:ext cx="762000" cy="259045"/>
    <xdr:sp macro="" textlink="">
      <xdr:nvSpPr>
        <xdr:cNvPr id="444" name="将来負担の状況平均値テキスト">
          <a:extLst>
            <a:ext uri="{FF2B5EF4-FFF2-40B4-BE49-F238E27FC236}">
              <a16:creationId xmlns:a16="http://schemas.microsoft.com/office/drawing/2014/main" id="{3E9662D2-390F-4449-8393-782BC0F75A44}"/>
            </a:ext>
          </a:extLst>
        </xdr:cNvPr>
        <xdr:cNvSpPr txBox="1"/>
      </xdr:nvSpPr>
      <xdr:spPr>
        <a:xfrm>
          <a:off x="17106900" y="2607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2C3E0C4D-4E26-4AA2-91F4-A05A12136AF8}"/>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56102</xdr:rowOff>
    </xdr:from>
    <xdr:to>
      <xdr:col>77</xdr:col>
      <xdr:colOff>44450</xdr:colOff>
      <xdr:row>15</xdr:row>
      <xdr:rowOff>98330</xdr:rowOff>
    </xdr:to>
    <xdr:cxnSp macro="">
      <xdr:nvCxnSpPr>
        <xdr:cNvPr id="446" name="直線コネクタ 445">
          <a:extLst>
            <a:ext uri="{FF2B5EF4-FFF2-40B4-BE49-F238E27FC236}">
              <a16:creationId xmlns:a16="http://schemas.microsoft.com/office/drawing/2014/main" id="{E9D0015E-38FB-47F2-AD10-6F941B3C6B8C}"/>
            </a:ext>
          </a:extLst>
        </xdr:cNvPr>
        <xdr:cNvCxnSpPr/>
      </xdr:nvCxnSpPr>
      <xdr:spPr>
        <a:xfrm flipV="1">
          <a:off x="15290800" y="262785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8570E55F-B4A4-4147-A9B3-F31A2CD58FEB}"/>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FD381EDA-1CBA-47F1-B9B1-EE3C63946D91}"/>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98330</xdr:rowOff>
    </xdr:from>
    <xdr:to>
      <xdr:col>72</xdr:col>
      <xdr:colOff>203200</xdr:colOff>
      <xdr:row>15</xdr:row>
      <xdr:rowOff>156845</xdr:rowOff>
    </xdr:to>
    <xdr:cxnSp macro="">
      <xdr:nvCxnSpPr>
        <xdr:cNvPr id="449" name="直線コネクタ 448">
          <a:extLst>
            <a:ext uri="{FF2B5EF4-FFF2-40B4-BE49-F238E27FC236}">
              <a16:creationId xmlns:a16="http://schemas.microsoft.com/office/drawing/2014/main" id="{166ADDF8-E5B0-4B5E-8BA9-ED4EF21839E9}"/>
            </a:ext>
          </a:extLst>
        </xdr:cNvPr>
        <xdr:cNvCxnSpPr/>
      </xdr:nvCxnSpPr>
      <xdr:spPr>
        <a:xfrm flipV="1">
          <a:off x="14401800" y="2670080"/>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243BAEF9-B778-409D-B6FE-E53DE486DC8F}"/>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F8C93262-3ADE-48A8-9366-8B8E9F004AB2}"/>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51880</xdr:rowOff>
    </xdr:from>
    <xdr:to>
      <xdr:col>68</xdr:col>
      <xdr:colOff>152400</xdr:colOff>
      <xdr:row>15</xdr:row>
      <xdr:rowOff>156845</xdr:rowOff>
    </xdr:to>
    <xdr:cxnSp macro="">
      <xdr:nvCxnSpPr>
        <xdr:cNvPr id="452" name="直線コネクタ 451">
          <a:extLst>
            <a:ext uri="{FF2B5EF4-FFF2-40B4-BE49-F238E27FC236}">
              <a16:creationId xmlns:a16="http://schemas.microsoft.com/office/drawing/2014/main" id="{8647DB67-8670-441E-BC61-1FB2EEA99DD3}"/>
            </a:ext>
          </a:extLst>
        </xdr:cNvPr>
        <xdr:cNvCxnSpPr/>
      </xdr:nvCxnSpPr>
      <xdr:spPr>
        <a:xfrm>
          <a:off x="13512800" y="2623630"/>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A45A477D-C73D-40C0-962D-080AE6F05578}"/>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8AA9E844-B8E2-4AC6-8195-F924734592E7}"/>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531C5670-BC86-4974-B0CB-B1E931C75948}"/>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2014B48B-5A94-4FC3-86A4-53410E75AD19}"/>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E934E2B-B13F-4A5B-859A-CD62CA333EF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2385039-C4F4-46BD-AC91-FB00FC3CFF2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A3154DA-F07B-4617-A6B1-4C48773EF65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8DF38EB-FD32-41DC-8308-44780FD0045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0649666-85B6-412C-AB08-47AD9433B2F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62" name="楕円 461">
          <a:extLst>
            <a:ext uri="{FF2B5EF4-FFF2-40B4-BE49-F238E27FC236}">
              <a16:creationId xmlns:a16="http://schemas.microsoft.com/office/drawing/2014/main" id="{965E91AE-647E-4A0F-8DA2-1CAE86B9D178}"/>
            </a:ext>
          </a:extLst>
        </xdr:cNvPr>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92600</xdr:rowOff>
    </xdr:from>
    <xdr:ext cx="762000" cy="259045"/>
    <xdr:sp macro="" textlink="">
      <xdr:nvSpPr>
        <xdr:cNvPr id="463" name="将来負担の状況該当値テキスト">
          <a:extLst>
            <a:ext uri="{FF2B5EF4-FFF2-40B4-BE49-F238E27FC236}">
              <a16:creationId xmlns:a16="http://schemas.microsoft.com/office/drawing/2014/main" id="{776BF3AE-72DB-48AA-BF74-034B9F71E15B}"/>
            </a:ext>
          </a:extLst>
        </xdr:cNvPr>
        <xdr:cNvSpPr txBox="1"/>
      </xdr:nvSpPr>
      <xdr:spPr>
        <a:xfrm>
          <a:off x="17106900" y="24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5302</xdr:rowOff>
    </xdr:from>
    <xdr:to>
      <xdr:col>77</xdr:col>
      <xdr:colOff>95250</xdr:colOff>
      <xdr:row>15</xdr:row>
      <xdr:rowOff>106902</xdr:rowOff>
    </xdr:to>
    <xdr:sp macro="" textlink="">
      <xdr:nvSpPr>
        <xdr:cNvPr id="464" name="楕円 463">
          <a:extLst>
            <a:ext uri="{FF2B5EF4-FFF2-40B4-BE49-F238E27FC236}">
              <a16:creationId xmlns:a16="http://schemas.microsoft.com/office/drawing/2014/main" id="{0DDEB741-DA6F-4578-B601-30A0C89D355B}"/>
            </a:ext>
          </a:extLst>
        </xdr:cNvPr>
        <xdr:cNvSpPr/>
      </xdr:nvSpPr>
      <xdr:spPr>
        <a:xfrm>
          <a:off x="16129000" y="25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117079</xdr:rowOff>
    </xdr:from>
    <xdr:ext cx="736600" cy="259045"/>
    <xdr:sp macro="" textlink="">
      <xdr:nvSpPr>
        <xdr:cNvPr id="465" name="テキスト ボックス 464">
          <a:extLst>
            <a:ext uri="{FF2B5EF4-FFF2-40B4-BE49-F238E27FC236}">
              <a16:creationId xmlns:a16="http://schemas.microsoft.com/office/drawing/2014/main" id="{3411B114-D585-44DD-8160-4A0955199288}"/>
            </a:ext>
          </a:extLst>
        </xdr:cNvPr>
        <xdr:cNvSpPr txBox="1"/>
      </xdr:nvSpPr>
      <xdr:spPr>
        <a:xfrm>
          <a:off x="15798800" y="234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47530</xdr:rowOff>
    </xdr:from>
    <xdr:to>
      <xdr:col>73</xdr:col>
      <xdr:colOff>44450</xdr:colOff>
      <xdr:row>15</xdr:row>
      <xdr:rowOff>149130</xdr:rowOff>
    </xdr:to>
    <xdr:sp macro="" textlink="">
      <xdr:nvSpPr>
        <xdr:cNvPr id="466" name="楕円 465">
          <a:extLst>
            <a:ext uri="{FF2B5EF4-FFF2-40B4-BE49-F238E27FC236}">
              <a16:creationId xmlns:a16="http://schemas.microsoft.com/office/drawing/2014/main" id="{C33432CB-7244-4C75-A818-EABF5F022CBC}"/>
            </a:ext>
          </a:extLst>
        </xdr:cNvPr>
        <xdr:cNvSpPr/>
      </xdr:nvSpPr>
      <xdr:spPr>
        <a:xfrm>
          <a:off x="15240000" y="26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159307</xdr:rowOff>
    </xdr:from>
    <xdr:ext cx="762000" cy="259045"/>
    <xdr:sp macro="" textlink="">
      <xdr:nvSpPr>
        <xdr:cNvPr id="467" name="テキスト ボックス 466">
          <a:extLst>
            <a:ext uri="{FF2B5EF4-FFF2-40B4-BE49-F238E27FC236}">
              <a16:creationId xmlns:a16="http://schemas.microsoft.com/office/drawing/2014/main" id="{7ACE8B24-5964-41DC-B1DA-CB744331BB5B}"/>
            </a:ext>
          </a:extLst>
        </xdr:cNvPr>
        <xdr:cNvSpPr txBox="1"/>
      </xdr:nvSpPr>
      <xdr:spPr>
        <a:xfrm>
          <a:off x="14909800" y="238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106045</xdr:rowOff>
    </xdr:from>
    <xdr:to>
      <xdr:col>68</xdr:col>
      <xdr:colOff>203200</xdr:colOff>
      <xdr:row>16</xdr:row>
      <xdr:rowOff>36195</xdr:rowOff>
    </xdr:to>
    <xdr:sp macro="" textlink="">
      <xdr:nvSpPr>
        <xdr:cNvPr id="468" name="楕円 467">
          <a:extLst>
            <a:ext uri="{FF2B5EF4-FFF2-40B4-BE49-F238E27FC236}">
              <a16:creationId xmlns:a16="http://schemas.microsoft.com/office/drawing/2014/main" id="{B8636832-16C0-4F66-8889-495400A4249E}"/>
            </a:ext>
          </a:extLst>
        </xdr:cNvPr>
        <xdr:cNvSpPr/>
      </xdr:nvSpPr>
      <xdr:spPr>
        <a:xfrm>
          <a:off x="1435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46372</xdr:rowOff>
    </xdr:from>
    <xdr:ext cx="762000" cy="259045"/>
    <xdr:sp macro="" textlink="">
      <xdr:nvSpPr>
        <xdr:cNvPr id="469" name="テキスト ボックス 468">
          <a:extLst>
            <a:ext uri="{FF2B5EF4-FFF2-40B4-BE49-F238E27FC236}">
              <a16:creationId xmlns:a16="http://schemas.microsoft.com/office/drawing/2014/main" id="{C3D646E2-16E1-4CD5-AA89-4652693E94B1}"/>
            </a:ext>
          </a:extLst>
        </xdr:cNvPr>
        <xdr:cNvSpPr txBox="1"/>
      </xdr:nvSpPr>
      <xdr:spPr>
        <a:xfrm>
          <a:off x="14020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1080</xdr:rowOff>
    </xdr:from>
    <xdr:to>
      <xdr:col>64</xdr:col>
      <xdr:colOff>152400</xdr:colOff>
      <xdr:row>15</xdr:row>
      <xdr:rowOff>102680</xdr:rowOff>
    </xdr:to>
    <xdr:sp macro="" textlink="">
      <xdr:nvSpPr>
        <xdr:cNvPr id="470" name="楕円 469">
          <a:extLst>
            <a:ext uri="{FF2B5EF4-FFF2-40B4-BE49-F238E27FC236}">
              <a16:creationId xmlns:a16="http://schemas.microsoft.com/office/drawing/2014/main" id="{4BF8CC22-4225-483C-BFB8-78C52097DA38}"/>
            </a:ext>
          </a:extLst>
        </xdr:cNvPr>
        <xdr:cNvSpPr/>
      </xdr:nvSpPr>
      <xdr:spPr>
        <a:xfrm>
          <a:off x="13462000" y="25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112857</xdr:rowOff>
    </xdr:from>
    <xdr:ext cx="762000" cy="259045"/>
    <xdr:sp macro="" textlink="">
      <xdr:nvSpPr>
        <xdr:cNvPr id="471" name="テキスト ボックス 470">
          <a:extLst>
            <a:ext uri="{FF2B5EF4-FFF2-40B4-BE49-F238E27FC236}">
              <a16:creationId xmlns:a16="http://schemas.microsoft.com/office/drawing/2014/main" id="{1727D51B-764D-4795-A225-7EEB15724893}"/>
            </a:ext>
          </a:extLst>
        </xdr:cNvPr>
        <xdr:cNvSpPr txBox="1"/>
      </xdr:nvSpPr>
      <xdr:spPr>
        <a:xfrm>
          <a:off x="13131800" y="234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31,664
31,214
357.31
23,301,596
21,569,963
1,540,987
12,624,976
20,700,251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人事院勧告に準じた給与改定等により、職員給が増加しているものの、退職手当の減少により、人件費に係る経常収支比率は前年度と比較して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類似団体と比較すると、依然として類似団体平均値を上回る状況であり、今後も民間活力の活用や事務事業の効率化を図り、人件費総額の抑制に努める。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11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92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39</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重層的支援事業の開始や、香月泰男美術館の指定管理開始に伴う委託料の増等により、物件費に係る経常経費充当一般財源が増加している。また、普通交付税等の減による経常一般財源歳入額の減少により、物件費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依然として類似団体平均値を上回る状況であることから、経常経費の削減を図るとともに、アウトソーシングと合わせた公共施設の統廃合や有効活用を図る。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627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62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28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障害福祉サービス等給付事業の減等により、扶助費に係る経常収支比率は前年度と比較して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は下回っているものの、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介護保険事業への繰出金等の減により、その他に係る経常経費充当一般財源が減少したことから、経常収支比率は前年度と比較して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類似団体平均値と同水準となっているが、今後も特別会計の経営効率化や健全経営を図るなど、適正な支出に努める。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1270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水道事業補助金やバス路線運行維持対策事業費補助金の増により、補助費等に係る経常収支比率は前年度と比較して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類似団体平均値は下回っているものの、今後も補助金の交付に関する基準の見直しを行うなど、適正な支出に努める。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57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44704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光ファイバー網整備事業や本庁舎建設事業等の大型事業の元金償還開始により、公債費の決算額が前年度と比較して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％増加したことから、公債費に係る経常収支比率は前年度から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％増加し、依然として類似団体平均値を上回っている。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今後も大型事業の実施が予定されているが、将来の人口減少を見据えて、できる限り地方債残高の圧縮を図っていく。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48895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714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46990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71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05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54610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09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169545</xdr:rowOff>
    </xdr:from>
    <xdr:to>
      <xdr:col>24</xdr:col>
      <xdr:colOff>76200</xdr:colOff>
      <xdr:row>75</xdr:row>
      <xdr:rowOff>99695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141622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0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86377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90188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物件費、補助費等の増により、経常経費充当一般財源が増加となったことから、公債費以外に係る経常収支比率は前年度と比較して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類似団体平均値を上回る状況であることから、引き続き事務事業の見直し等によるコストの削減に努める。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76</xdr:row>
      <xdr:rowOff>163576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069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069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480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117856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84853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114177</xdr:rowOff>
    </xdr:from>
    <xdr:to>
      <xdr:col>29</xdr:col>
      <xdr:colOff>127000</xdr:colOff>
      <xdr:row>16</xdr:row>
      <xdr:rowOff>126227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5002"/>
          <a:ext cx="6477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126227</xdr:rowOff>
    </xdr:from>
    <xdr:to>
      <xdr:col>26</xdr:col>
      <xdr:colOff>50800</xdr:colOff>
      <xdr:row>17</xdr:row>
      <xdr:rowOff>38652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7052"/>
          <a:ext cx="698500" cy="8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38652</xdr:rowOff>
    </xdr:from>
    <xdr:to>
      <xdr:col>22</xdr:col>
      <xdr:colOff>114300</xdr:colOff>
      <xdr:row>17</xdr:row>
      <xdr:rowOff>110465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0927"/>
          <a:ext cx="698500" cy="7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110465</xdr:rowOff>
    </xdr:from>
    <xdr:to>
      <xdr:col>18</xdr:col>
      <xdr:colOff>177800</xdr:colOff>
      <xdr:row>17</xdr:row>
      <xdr:rowOff>144885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2740"/>
          <a:ext cx="698500" cy="3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63377</xdr:rowOff>
    </xdr:from>
    <xdr:to>
      <xdr:col>29</xdr:col>
      <xdr:colOff>177800</xdr:colOff>
      <xdr:row>16</xdr:row>
      <xdr:rowOff>164977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79904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75427</xdr:rowOff>
    </xdr:from>
    <xdr:to>
      <xdr:col>26</xdr:col>
      <xdr:colOff>101600</xdr:colOff>
      <xdr:row>17</xdr:row>
      <xdr:rowOff>5577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159302</xdr:rowOff>
    </xdr:from>
    <xdr:to>
      <xdr:col>22</xdr:col>
      <xdr:colOff>165100</xdr:colOff>
      <xdr:row>17</xdr:row>
      <xdr:rowOff>89452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99629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59665</xdr:rowOff>
    </xdr:from>
    <xdr:to>
      <xdr:col>19</xdr:col>
      <xdr:colOff>38100</xdr:colOff>
      <xdr:row>17</xdr:row>
      <xdr:rowOff>161265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171442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94085</xdr:rowOff>
    </xdr:from>
    <xdr:to>
      <xdr:col>15</xdr:col>
      <xdr:colOff>101600</xdr:colOff>
      <xdr:row>18</xdr:row>
      <xdr:rowOff>24235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34412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5526</xdr:rowOff>
    </xdr:from>
    <xdr:to>
      <xdr:col>29</xdr:col>
      <xdr:colOff>127000</xdr:colOff>
      <xdr:row>38</xdr:row>
      <xdr:rowOff>22042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73126"/>
          <a:ext cx="647700" cy="1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21105</xdr:rowOff>
    </xdr:from>
    <xdr:to>
      <xdr:col>26</xdr:col>
      <xdr:colOff>50800</xdr:colOff>
      <xdr:row>38</xdr:row>
      <xdr:rowOff>22042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8705"/>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9949</xdr:rowOff>
    </xdr:from>
    <xdr:to>
      <xdr:col>22</xdr:col>
      <xdr:colOff>114300</xdr:colOff>
      <xdr:row>38</xdr:row>
      <xdr:rowOff>21105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77549"/>
          <a:ext cx="698500" cy="1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9949</xdr:rowOff>
    </xdr:from>
    <xdr:to>
      <xdr:col>18</xdr:col>
      <xdr:colOff>177800</xdr:colOff>
      <xdr:row>38</xdr:row>
      <xdr:rowOff>13371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77549"/>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297626</xdr:rowOff>
    </xdr:from>
    <xdr:to>
      <xdr:col>29</xdr:col>
      <xdr:colOff>177800</xdr:colOff>
      <xdr:row>38</xdr:row>
      <xdr:rowOff>56326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269703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314142</xdr:rowOff>
    </xdr:from>
    <xdr:to>
      <xdr:col>26</xdr:col>
      <xdr:colOff>101600</xdr:colOff>
      <xdr:row>38</xdr:row>
      <xdr:rowOff>72842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8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57619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313205</xdr:rowOff>
    </xdr:from>
    <xdr:to>
      <xdr:col>22</xdr:col>
      <xdr:colOff>165100</xdr:colOff>
      <xdr:row>38</xdr:row>
      <xdr:rowOff>71905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56682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302049</xdr:rowOff>
    </xdr:from>
    <xdr:to>
      <xdr:col>19</xdr:col>
      <xdr:colOff>38100</xdr:colOff>
      <xdr:row>38</xdr:row>
      <xdr:rowOff>60749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45526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305471</xdr:rowOff>
    </xdr:from>
    <xdr:to>
      <xdr:col>15</xdr:col>
      <xdr:colOff>101600</xdr:colOff>
      <xdr:row>38</xdr:row>
      <xdr:rowOff>64171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48948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31,664
31,214
357.31
23,301,596
21,569,963
1,540,987
12,624,976
20,700,251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125971</xdr:rowOff>
    </xdr:from>
    <xdr:to>
      <xdr:col>24</xdr:col>
      <xdr:colOff>63500</xdr:colOff>
      <xdr:row>34</xdr:row>
      <xdr:rowOff>129172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527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129172</xdr:rowOff>
    </xdr:from>
    <xdr:to>
      <xdr:col>19</xdr:col>
      <xdr:colOff>177800</xdr:colOff>
      <xdr:row>34</xdr:row>
      <xdr:rowOff>134963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847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134963</xdr:rowOff>
    </xdr:from>
    <xdr:to>
      <xdr:col>15</xdr:col>
      <xdr:colOff>50800</xdr:colOff>
      <xdr:row>36</xdr:row>
      <xdr:rowOff>37414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64263"/>
          <a:ext cx="889000" cy="2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37414</xdr:rowOff>
    </xdr:from>
    <xdr:to>
      <xdr:col>10</xdr:col>
      <xdr:colOff>114300</xdr:colOff>
      <xdr:row>36</xdr:row>
      <xdr:rowOff>45555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9614"/>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75171</xdr:rowOff>
    </xdr:from>
    <xdr:to>
      <xdr:col>24</xdr:col>
      <xdr:colOff>114300</xdr:colOff>
      <xdr:row>35</xdr:row>
      <xdr:rowOff>5321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98048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78372</xdr:rowOff>
    </xdr:from>
    <xdr:to>
      <xdr:col>20</xdr:col>
      <xdr:colOff>38100</xdr:colOff>
      <xdr:row>35</xdr:row>
      <xdr:rowOff>8522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25049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8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84163</xdr:rowOff>
    </xdr:from>
    <xdr:to>
      <xdr:col>15</xdr:col>
      <xdr:colOff>101600</xdr:colOff>
      <xdr:row>35</xdr:row>
      <xdr:rowOff>14313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1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30840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158064</xdr:rowOff>
    </xdr:from>
    <xdr:to>
      <xdr:col>10</xdr:col>
      <xdr:colOff>165100</xdr:colOff>
      <xdr:row>36</xdr:row>
      <xdr:rowOff>88214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104741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3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166205</xdr:rowOff>
    </xdr:from>
    <xdr:to>
      <xdr:col>6</xdr:col>
      <xdr:colOff>38100</xdr:colOff>
      <xdr:row>36</xdr:row>
      <xdr:rowOff>96355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112882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33382</xdr:rowOff>
    </xdr:from>
    <xdr:to>
      <xdr:col>24</xdr:col>
      <xdr:colOff>63500</xdr:colOff>
      <xdr:row>58</xdr:row>
      <xdr:rowOff>46720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7482"/>
          <a:ext cx="8382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46720</xdr:rowOff>
    </xdr:from>
    <xdr:to>
      <xdr:col>19</xdr:col>
      <xdr:colOff>177800</xdr:colOff>
      <xdr:row>58</xdr:row>
      <xdr:rowOff>65377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90820"/>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51188</xdr:rowOff>
    </xdr:from>
    <xdr:to>
      <xdr:col>15</xdr:col>
      <xdr:colOff>50800</xdr:colOff>
      <xdr:row>58</xdr:row>
      <xdr:rowOff>65377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95288"/>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51188</xdr:rowOff>
    </xdr:from>
    <xdr:to>
      <xdr:col>10</xdr:col>
      <xdr:colOff>114300</xdr:colOff>
      <xdr:row>58</xdr:row>
      <xdr:rowOff>68337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5288"/>
          <a:ext cx="889000" cy="1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154032</xdr:rowOff>
    </xdr:from>
    <xdr:to>
      <xdr:col>24</xdr:col>
      <xdr:colOff>114300</xdr:colOff>
      <xdr:row>58</xdr:row>
      <xdr:rowOff>84182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167370</xdr:rowOff>
    </xdr:from>
    <xdr:to>
      <xdr:col>20</xdr:col>
      <xdr:colOff>38100</xdr:colOff>
      <xdr:row>58</xdr:row>
      <xdr:rowOff>97520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88647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14577</xdr:rowOff>
    </xdr:from>
    <xdr:to>
      <xdr:col>15</xdr:col>
      <xdr:colOff>101600</xdr:colOff>
      <xdr:row>58</xdr:row>
      <xdr:rowOff>116177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107304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xdr:rowOff>
    </xdr:from>
    <xdr:to>
      <xdr:col>10</xdr:col>
      <xdr:colOff>165100</xdr:colOff>
      <xdr:row>58</xdr:row>
      <xdr:rowOff>101988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93115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17537</xdr:rowOff>
    </xdr:from>
    <xdr:to>
      <xdr:col>6</xdr:col>
      <xdr:colOff>38100</xdr:colOff>
      <xdr:row>58</xdr:row>
      <xdr:rowOff>119137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110264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121673</xdr:rowOff>
    </xdr:from>
    <xdr:to>
      <xdr:col>24</xdr:col>
      <xdr:colOff>63500</xdr:colOff>
      <xdr:row>78</xdr:row>
      <xdr:rowOff>134034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94773"/>
          <a:ext cx="8382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121673</xdr:rowOff>
    </xdr:from>
    <xdr:to>
      <xdr:col>19</xdr:col>
      <xdr:colOff>177800</xdr:colOff>
      <xdr:row>78</xdr:row>
      <xdr:rowOff>147424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94773"/>
          <a:ext cx="889000" cy="2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147424</xdr:rowOff>
    </xdr:from>
    <xdr:to>
      <xdr:col>15</xdr:col>
      <xdr:colOff>50800</xdr:colOff>
      <xdr:row>78</xdr:row>
      <xdr:rowOff>151195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052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151195</xdr:rowOff>
    </xdr:from>
    <xdr:to>
      <xdr:col>10</xdr:col>
      <xdr:colOff>114300</xdr:colOff>
      <xdr:row>78</xdr:row>
      <xdr:rowOff>159359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429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83234</xdr:rowOff>
    </xdr:from>
    <xdr:to>
      <xdr:col>24</xdr:col>
      <xdr:colOff>114300</xdr:colOff>
      <xdr:row>79</xdr:row>
      <xdr:rowOff>13384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22309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70873</xdr:rowOff>
    </xdr:from>
    <xdr:to>
      <xdr:col>20</xdr:col>
      <xdr:colOff>38100</xdr:colOff>
      <xdr:row>79</xdr:row>
      <xdr:rowOff>1023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163600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96624</xdr:rowOff>
    </xdr:from>
    <xdr:to>
      <xdr:col>15</xdr:col>
      <xdr:colOff>101600</xdr:colOff>
      <xdr:row>79</xdr:row>
      <xdr:rowOff>26774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17901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100395</xdr:rowOff>
    </xdr:from>
    <xdr:to>
      <xdr:col>10</xdr:col>
      <xdr:colOff>165100</xdr:colOff>
      <xdr:row>79</xdr:row>
      <xdr:rowOff>30545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47072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108559</xdr:rowOff>
    </xdr:from>
    <xdr:to>
      <xdr:col>6</xdr:col>
      <xdr:colOff>38100</xdr:colOff>
      <xdr:row>79</xdr:row>
      <xdr:rowOff>38709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29836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3814</xdr:rowOff>
    </xdr:from>
    <xdr:to>
      <xdr:col>24</xdr:col>
      <xdr:colOff>63500</xdr:colOff>
      <xdr:row>97</xdr:row>
      <xdr:rowOff>29471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63014"/>
          <a:ext cx="838200" cy="19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3814</xdr:rowOff>
    </xdr:from>
    <xdr:to>
      <xdr:col>19</xdr:col>
      <xdr:colOff>177800</xdr:colOff>
      <xdr:row>97</xdr:row>
      <xdr:rowOff>105344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63014"/>
          <a:ext cx="889000" cy="27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103440</xdr:rowOff>
    </xdr:from>
    <xdr:to>
      <xdr:col>15</xdr:col>
      <xdr:colOff>50800</xdr:colOff>
      <xdr:row>97</xdr:row>
      <xdr:rowOff>105344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34090"/>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103440</xdr:rowOff>
    </xdr:from>
    <xdr:to>
      <xdr:col>10</xdr:col>
      <xdr:colOff>114300</xdr:colOff>
      <xdr:row>97</xdr:row>
      <xdr:rowOff>166534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3409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150121</xdr:rowOff>
    </xdr:from>
    <xdr:to>
      <xdr:col>24</xdr:col>
      <xdr:colOff>114300</xdr:colOff>
      <xdr:row>97</xdr:row>
      <xdr:rowOff>80271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128548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124464</xdr:rowOff>
    </xdr:from>
    <xdr:to>
      <xdr:col>20</xdr:col>
      <xdr:colOff>38100</xdr:colOff>
      <xdr:row>96</xdr:row>
      <xdr:rowOff>54614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45741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0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54544</xdr:rowOff>
    </xdr:from>
    <xdr:to>
      <xdr:col>15</xdr:col>
      <xdr:colOff>101600</xdr:colOff>
      <xdr:row>97</xdr:row>
      <xdr:rowOff>156144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147271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52640</xdr:rowOff>
    </xdr:from>
    <xdr:to>
      <xdr:col>10</xdr:col>
      <xdr:colOff>165100</xdr:colOff>
      <xdr:row>97</xdr:row>
      <xdr:rowOff>154240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145367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7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115734</xdr:rowOff>
    </xdr:from>
    <xdr:to>
      <xdr:col>6</xdr:col>
      <xdr:colOff>38100</xdr:colOff>
      <xdr:row>98</xdr:row>
      <xdr:rowOff>45884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37011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3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125099</xdr:rowOff>
    </xdr:from>
    <xdr:to>
      <xdr:col>55</xdr:col>
      <xdr:colOff>0</xdr:colOff>
      <xdr:row>38</xdr:row>
      <xdr:rowOff>3135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68749"/>
          <a:ext cx="838200" cy="4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10469</xdr:rowOff>
    </xdr:from>
    <xdr:to>
      <xdr:col>50</xdr:col>
      <xdr:colOff>114300</xdr:colOff>
      <xdr:row>38</xdr:row>
      <xdr:rowOff>3135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82669"/>
          <a:ext cx="889000" cy="3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10469</xdr:rowOff>
    </xdr:from>
    <xdr:to>
      <xdr:col>45</xdr:col>
      <xdr:colOff>177800</xdr:colOff>
      <xdr:row>38</xdr:row>
      <xdr:rowOff>52284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82669"/>
          <a:ext cx="889000" cy="3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52284</xdr:rowOff>
    </xdr:from>
    <xdr:to>
      <xdr:col>41</xdr:col>
      <xdr:colOff>50800</xdr:colOff>
      <xdr:row>38</xdr:row>
      <xdr:rowOff>66793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67384"/>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74299</xdr:rowOff>
    </xdr:from>
    <xdr:to>
      <xdr:col>55</xdr:col>
      <xdr:colOff>50800</xdr:colOff>
      <xdr:row>38</xdr:row>
      <xdr:rowOff>4449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52726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123784</xdr:rowOff>
    </xdr:from>
    <xdr:to>
      <xdr:col>50</xdr:col>
      <xdr:colOff>165100</xdr:colOff>
      <xdr:row>38</xdr:row>
      <xdr:rowOff>53935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7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45062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131119</xdr:rowOff>
    </xdr:from>
    <xdr:to>
      <xdr:col>46</xdr:col>
      <xdr:colOff>38100</xdr:colOff>
      <xdr:row>36</xdr:row>
      <xdr:rowOff>61269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52396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2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1484</xdr:rowOff>
    </xdr:from>
    <xdr:to>
      <xdr:col>41</xdr:col>
      <xdr:colOff>101600</xdr:colOff>
      <xdr:row>38</xdr:row>
      <xdr:rowOff>103084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94211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15993</xdr:rowOff>
    </xdr:from>
    <xdr:to>
      <xdr:col>36</xdr:col>
      <xdr:colOff>165100</xdr:colOff>
      <xdr:row>38</xdr:row>
      <xdr:rowOff>117593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108720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2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2115</xdr:rowOff>
    </xdr:from>
    <xdr:to>
      <xdr:col>55</xdr:col>
      <xdr:colOff>0</xdr:colOff>
      <xdr:row>58</xdr:row>
      <xdr:rowOff>38708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946215"/>
          <a:ext cx="838200" cy="3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125759</xdr:rowOff>
    </xdr:from>
    <xdr:to>
      <xdr:col>50</xdr:col>
      <xdr:colOff>114300</xdr:colOff>
      <xdr:row>58</xdr:row>
      <xdr:rowOff>38708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98409"/>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118499</xdr:rowOff>
    </xdr:from>
    <xdr:to>
      <xdr:col>45</xdr:col>
      <xdr:colOff>177800</xdr:colOff>
      <xdr:row>57</xdr:row>
      <xdr:rowOff>125759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548249"/>
          <a:ext cx="889000" cy="35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118499</xdr:rowOff>
    </xdr:from>
    <xdr:to>
      <xdr:col>41</xdr:col>
      <xdr:colOff>50800</xdr:colOff>
      <xdr:row>57</xdr:row>
      <xdr:rowOff>120958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548249"/>
          <a:ext cx="889000" cy="34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122765</xdr:rowOff>
    </xdr:from>
    <xdr:to>
      <xdr:col>55</xdr:col>
      <xdr:colOff>50800</xdr:colOff>
      <xdr:row>58</xdr:row>
      <xdr:rowOff>52915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101192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159358</xdr:rowOff>
    </xdr:from>
    <xdr:to>
      <xdr:col>50</xdr:col>
      <xdr:colOff>165100</xdr:colOff>
      <xdr:row>58</xdr:row>
      <xdr:rowOff>89508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80635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74959</xdr:rowOff>
    </xdr:from>
    <xdr:to>
      <xdr:col>46</xdr:col>
      <xdr:colOff>38100</xdr:colOff>
      <xdr:row>58</xdr:row>
      <xdr:rowOff>5109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21636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6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67699</xdr:rowOff>
    </xdr:from>
    <xdr:to>
      <xdr:col>41</xdr:col>
      <xdr:colOff>101600</xdr:colOff>
      <xdr:row>55</xdr:row>
      <xdr:rowOff>169299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4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14376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27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70158</xdr:rowOff>
    </xdr:from>
    <xdr:to>
      <xdr:col>36</xdr:col>
      <xdr:colOff>165100</xdr:colOff>
      <xdr:row>58</xdr:row>
      <xdr:rowOff>308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16835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146025</xdr:rowOff>
    </xdr:from>
    <xdr:to>
      <xdr:col>55</xdr:col>
      <xdr:colOff>0</xdr:colOff>
      <xdr:row>79</xdr:row>
      <xdr:rowOff>5601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19125"/>
          <a:ext cx="8382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138976</xdr:rowOff>
    </xdr:from>
    <xdr:to>
      <xdr:col>50</xdr:col>
      <xdr:colOff>114300</xdr:colOff>
      <xdr:row>78</xdr:row>
      <xdr:rowOff>146025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40626"/>
          <a:ext cx="889000" cy="1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145035</xdr:rowOff>
    </xdr:from>
    <xdr:to>
      <xdr:col>45</xdr:col>
      <xdr:colOff>177800</xdr:colOff>
      <xdr:row>77</xdr:row>
      <xdr:rowOff>138976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75235"/>
          <a:ext cx="889000" cy="1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145035</xdr:rowOff>
    </xdr:from>
    <xdr:to>
      <xdr:col>41</xdr:col>
      <xdr:colOff>50800</xdr:colOff>
      <xdr:row>77</xdr:row>
      <xdr:rowOff>60973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75235"/>
          <a:ext cx="889000" cy="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126251</xdr:rowOff>
    </xdr:from>
    <xdr:to>
      <xdr:col>55</xdr:col>
      <xdr:colOff>50800</xdr:colOff>
      <xdr:row>79</xdr:row>
      <xdr:rowOff>56401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41178</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95225</xdr:rowOff>
    </xdr:from>
    <xdr:to>
      <xdr:col>50</xdr:col>
      <xdr:colOff>165100</xdr:colOff>
      <xdr:row>79</xdr:row>
      <xdr:rowOff>25375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16502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88176</xdr:rowOff>
    </xdr:from>
    <xdr:to>
      <xdr:col>46</xdr:col>
      <xdr:colOff>38100</xdr:colOff>
      <xdr:row>78</xdr:row>
      <xdr:rowOff>18326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94235</xdr:rowOff>
    </xdr:from>
    <xdr:to>
      <xdr:col>41</xdr:col>
      <xdr:colOff>101600</xdr:colOff>
      <xdr:row>77</xdr:row>
      <xdr:rowOff>24385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40911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8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10173</xdr:rowOff>
    </xdr:from>
    <xdr:to>
      <xdr:col>36</xdr:col>
      <xdr:colOff>165100</xdr:colOff>
      <xdr:row>77</xdr:row>
      <xdr:rowOff>111773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128300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45791</xdr:rowOff>
    </xdr:from>
    <xdr:to>
      <xdr:col>55</xdr:col>
      <xdr:colOff>0</xdr:colOff>
      <xdr:row>98</xdr:row>
      <xdr:rowOff>82831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47891"/>
          <a:ext cx="838200" cy="3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48527</xdr:rowOff>
    </xdr:from>
    <xdr:to>
      <xdr:col>50</xdr:col>
      <xdr:colOff>114300</xdr:colOff>
      <xdr:row>98</xdr:row>
      <xdr:rowOff>82831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50627"/>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99211</xdr:rowOff>
    </xdr:from>
    <xdr:to>
      <xdr:col>45</xdr:col>
      <xdr:colOff>177800</xdr:colOff>
      <xdr:row>98</xdr:row>
      <xdr:rowOff>48527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558411"/>
          <a:ext cx="889000" cy="29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99211</xdr:rowOff>
    </xdr:from>
    <xdr:to>
      <xdr:col>41</xdr:col>
      <xdr:colOff>50800</xdr:colOff>
      <xdr:row>98</xdr:row>
      <xdr:rowOff>95123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58411"/>
          <a:ext cx="889000" cy="3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166441</xdr:rowOff>
    </xdr:from>
    <xdr:to>
      <xdr:col>55</xdr:col>
      <xdr:colOff>50800</xdr:colOff>
      <xdr:row>98</xdr:row>
      <xdr:rowOff>96591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17868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32031</xdr:rowOff>
    </xdr:from>
    <xdr:to>
      <xdr:col>50</xdr:col>
      <xdr:colOff>165100</xdr:colOff>
      <xdr:row>98</xdr:row>
      <xdr:rowOff>133631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150158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169177</xdr:rowOff>
    </xdr:from>
    <xdr:to>
      <xdr:col>46</xdr:col>
      <xdr:colOff>38100</xdr:colOff>
      <xdr:row>98</xdr:row>
      <xdr:rowOff>99327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115854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48411</xdr:rowOff>
    </xdr:from>
    <xdr:to>
      <xdr:col>41</xdr:col>
      <xdr:colOff>101600</xdr:colOff>
      <xdr:row>96</xdr:row>
      <xdr:rowOff>150011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166538</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28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44323</xdr:rowOff>
    </xdr:from>
    <xdr:to>
      <xdr:col>36</xdr:col>
      <xdr:colOff>165100</xdr:colOff>
      <xdr:row>98</xdr:row>
      <xdr:rowOff>145923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162450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29711</xdr:rowOff>
    </xdr:from>
    <xdr:to>
      <xdr:col>85</xdr:col>
      <xdr:colOff>127000</xdr:colOff>
      <xdr:row>39</xdr:row>
      <xdr:rowOff>54514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16261"/>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45239</xdr:rowOff>
    </xdr:from>
    <xdr:to>
      <xdr:col>81</xdr:col>
      <xdr:colOff>50800</xdr:colOff>
      <xdr:row>39</xdr:row>
      <xdr:rowOff>54514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31789"/>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45239</xdr:rowOff>
    </xdr:from>
    <xdr:to>
      <xdr:col>76</xdr:col>
      <xdr:colOff>114300</xdr:colOff>
      <xdr:row>39</xdr:row>
      <xdr:rowOff>77831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31789"/>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77831</xdr:rowOff>
    </xdr:from>
    <xdr:to>
      <xdr:col>71</xdr:col>
      <xdr:colOff>177800</xdr:colOff>
      <xdr:row>39</xdr:row>
      <xdr:rowOff>90388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64381"/>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150361</xdr:rowOff>
    </xdr:from>
    <xdr:to>
      <xdr:col>85</xdr:col>
      <xdr:colOff>177800</xdr:colOff>
      <xdr:row>39</xdr:row>
      <xdr:rowOff>80511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65288</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3714</xdr:rowOff>
    </xdr:from>
    <xdr:to>
      <xdr:col>81</xdr:col>
      <xdr:colOff>101600</xdr:colOff>
      <xdr:row>39</xdr:row>
      <xdr:rowOff>105314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96441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8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165889</xdr:rowOff>
    </xdr:from>
    <xdr:to>
      <xdr:col>76</xdr:col>
      <xdr:colOff>165100</xdr:colOff>
      <xdr:row>39</xdr:row>
      <xdr:rowOff>96039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87166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27031</xdr:rowOff>
    </xdr:from>
    <xdr:to>
      <xdr:col>72</xdr:col>
      <xdr:colOff>38100</xdr:colOff>
      <xdr:row>39</xdr:row>
      <xdr:rowOff>128631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119758</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0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39588</xdr:rowOff>
    </xdr:from>
    <xdr:to>
      <xdr:col>67</xdr:col>
      <xdr:colOff>101600</xdr:colOff>
      <xdr:row>39</xdr:row>
      <xdr:rowOff>141188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132315</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8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165388</xdr:rowOff>
    </xdr:from>
    <xdr:to>
      <xdr:col>85</xdr:col>
      <xdr:colOff>127000</xdr:colOff>
      <xdr:row>78</xdr:row>
      <xdr:rowOff>14988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67038"/>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14988</xdr:rowOff>
    </xdr:from>
    <xdr:to>
      <xdr:col>81</xdr:col>
      <xdr:colOff>50800</xdr:colOff>
      <xdr:row>78</xdr:row>
      <xdr:rowOff>15873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88088"/>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12866</xdr:rowOff>
    </xdr:from>
    <xdr:to>
      <xdr:col>76</xdr:col>
      <xdr:colOff>114300</xdr:colOff>
      <xdr:row>78</xdr:row>
      <xdr:rowOff>15873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385966"/>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12866</xdr:rowOff>
    </xdr:from>
    <xdr:to>
      <xdr:col>71</xdr:col>
      <xdr:colOff>177800</xdr:colOff>
      <xdr:row>78</xdr:row>
      <xdr:rowOff>14388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85966"/>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114588</xdr:rowOff>
    </xdr:from>
    <xdr:to>
      <xdr:col>85</xdr:col>
      <xdr:colOff>177800</xdr:colOff>
      <xdr:row>78</xdr:row>
      <xdr:rowOff>44738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137465</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135638</xdr:rowOff>
    </xdr:from>
    <xdr:to>
      <xdr:col>81</xdr:col>
      <xdr:colOff>101600</xdr:colOff>
      <xdr:row>78</xdr:row>
      <xdr:rowOff>65788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82315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1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136523</xdr:rowOff>
    </xdr:from>
    <xdr:to>
      <xdr:col>76</xdr:col>
      <xdr:colOff>165100</xdr:colOff>
      <xdr:row>78</xdr:row>
      <xdr:rowOff>66673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83200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133516</xdr:rowOff>
    </xdr:from>
    <xdr:to>
      <xdr:col>72</xdr:col>
      <xdr:colOff>38100</xdr:colOff>
      <xdr:row>78</xdr:row>
      <xdr:rowOff>63666</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80193</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135038</xdr:rowOff>
    </xdr:from>
    <xdr:to>
      <xdr:col>67</xdr:col>
      <xdr:colOff>101600</xdr:colOff>
      <xdr:row>78</xdr:row>
      <xdr:rowOff>65188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81715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1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161711</xdr:rowOff>
    </xdr:from>
    <xdr:to>
      <xdr:col>85</xdr:col>
      <xdr:colOff>127000</xdr:colOff>
      <xdr:row>98</xdr:row>
      <xdr:rowOff>170259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63811"/>
          <a:ext cx="838200" cy="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161711</xdr:rowOff>
    </xdr:from>
    <xdr:to>
      <xdr:col>81</xdr:col>
      <xdr:colOff>50800</xdr:colOff>
      <xdr:row>99</xdr:row>
      <xdr:rowOff>22544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63811"/>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22544</xdr:rowOff>
    </xdr:from>
    <xdr:to>
      <xdr:col>76</xdr:col>
      <xdr:colOff>114300</xdr:colOff>
      <xdr:row>99</xdr:row>
      <xdr:rowOff>24310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96094"/>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24310</xdr:rowOff>
    </xdr:from>
    <xdr:to>
      <xdr:col>71</xdr:col>
      <xdr:colOff>177800</xdr:colOff>
      <xdr:row>99</xdr:row>
      <xdr:rowOff>26383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97860"/>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119459</xdr:rowOff>
    </xdr:from>
    <xdr:to>
      <xdr:col>85</xdr:col>
      <xdr:colOff>177800</xdr:colOff>
      <xdr:row>99</xdr:row>
      <xdr:rowOff>49609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110911</xdr:rowOff>
    </xdr:from>
    <xdr:to>
      <xdr:col>81</xdr:col>
      <xdr:colOff>101600</xdr:colOff>
      <xdr:row>99</xdr:row>
      <xdr:rowOff>41061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32188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143194</xdr:rowOff>
    </xdr:from>
    <xdr:to>
      <xdr:col>76</xdr:col>
      <xdr:colOff>165100</xdr:colOff>
      <xdr:row>99</xdr:row>
      <xdr:rowOff>73344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64471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144960</xdr:rowOff>
    </xdr:from>
    <xdr:to>
      <xdr:col>72</xdr:col>
      <xdr:colOff>38100</xdr:colOff>
      <xdr:row>99</xdr:row>
      <xdr:rowOff>75110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66237</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3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147033</xdr:rowOff>
    </xdr:from>
    <xdr:to>
      <xdr:col>67</xdr:col>
      <xdr:colOff>101600</xdr:colOff>
      <xdr:row>99</xdr:row>
      <xdr:rowOff>77183</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68310</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4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170463</xdr:rowOff>
    </xdr:from>
    <xdr:to>
      <xdr:col>116</xdr:col>
      <xdr:colOff>63500</xdr:colOff>
      <xdr:row>39</xdr:row>
      <xdr:rowOff>59102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85563"/>
          <a:ext cx="8382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105051</xdr:rowOff>
    </xdr:from>
    <xdr:to>
      <xdr:col>111</xdr:col>
      <xdr:colOff>177800</xdr:colOff>
      <xdr:row>39</xdr:row>
      <xdr:rowOff>59102</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620151"/>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80460</xdr:rowOff>
    </xdr:from>
    <xdr:to>
      <xdr:col>107</xdr:col>
      <xdr:colOff>50800</xdr:colOff>
      <xdr:row>38</xdr:row>
      <xdr:rowOff>105051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595560"/>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162331</xdr:rowOff>
    </xdr:from>
    <xdr:to>
      <xdr:col>102</xdr:col>
      <xdr:colOff>114300</xdr:colOff>
      <xdr:row>38</xdr:row>
      <xdr:rowOff>80460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505981"/>
          <a:ext cx="889000" cy="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119663</xdr:rowOff>
    </xdr:from>
    <xdr:to>
      <xdr:col>116</xdr:col>
      <xdr:colOff>114300</xdr:colOff>
      <xdr:row>39</xdr:row>
      <xdr:rowOff>49813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72356</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8302</xdr:rowOff>
    </xdr:from>
    <xdr:to>
      <xdr:col>112</xdr:col>
      <xdr:colOff>38100</xdr:colOff>
      <xdr:row>39</xdr:row>
      <xdr:rowOff>109902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101029</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8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54251</xdr:rowOff>
    </xdr:from>
    <xdr:to>
      <xdr:col>107</xdr:col>
      <xdr:colOff>101600</xdr:colOff>
      <xdr:row>38</xdr:row>
      <xdr:rowOff>155851</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5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928</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34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29660</xdr:rowOff>
    </xdr:from>
    <xdr:to>
      <xdr:col>102</xdr:col>
      <xdr:colOff>165100</xdr:colOff>
      <xdr:row>38</xdr:row>
      <xdr:rowOff>131260</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5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147787</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3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111532</xdr:rowOff>
    </xdr:from>
    <xdr:to>
      <xdr:col>98</xdr:col>
      <xdr:colOff>38100</xdr:colOff>
      <xdr:row>38</xdr:row>
      <xdr:rowOff>41681</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58209</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2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100952</xdr:rowOff>
    </xdr:from>
    <xdr:to>
      <xdr:col>116</xdr:col>
      <xdr:colOff>63500</xdr:colOff>
      <xdr:row>58</xdr:row>
      <xdr:rowOff>110554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45052"/>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88333</xdr:rowOff>
    </xdr:from>
    <xdr:to>
      <xdr:col>111</xdr:col>
      <xdr:colOff>177800</xdr:colOff>
      <xdr:row>58</xdr:row>
      <xdr:rowOff>100952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32433"/>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86802</xdr:rowOff>
    </xdr:from>
    <xdr:to>
      <xdr:col>107</xdr:col>
      <xdr:colOff>50800</xdr:colOff>
      <xdr:row>58</xdr:row>
      <xdr:rowOff>88333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30902"/>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85659</xdr:rowOff>
    </xdr:from>
    <xdr:to>
      <xdr:col>102</xdr:col>
      <xdr:colOff>114300</xdr:colOff>
      <xdr:row>58</xdr:row>
      <xdr:rowOff>86802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297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59754</xdr:rowOff>
    </xdr:from>
    <xdr:to>
      <xdr:col>116</xdr:col>
      <xdr:colOff>114300</xdr:colOff>
      <xdr:row>58</xdr:row>
      <xdr:rowOff>161354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146131</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1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50152</xdr:rowOff>
    </xdr:from>
    <xdr:to>
      <xdr:col>112</xdr:col>
      <xdr:colOff>38100</xdr:colOff>
      <xdr:row>58</xdr:row>
      <xdr:rowOff>151752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142879</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8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37533</xdr:rowOff>
    </xdr:from>
    <xdr:to>
      <xdr:col>107</xdr:col>
      <xdr:colOff>101600</xdr:colOff>
      <xdr:row>58</xdr:row>
      <xdr:rowOff>139133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130260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7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36002</xdr:rowOff>
    </xdr:from>
    <xdr:to>
      <xdr:col>102</xdr:col>
      <xdr:colOff>165100</xdr:colOff>
      <xdr:row>58</xdr:row>
      <xdr:rowOff>137602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128729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34859</xdr:rowOff>
    </xdr:from>
    <xdr:to>
      <xdr:col>98</xdr:col>
      <xdr:colOff>38100</xdr:colOff>
      <xdr:row>58</xdr:row>
      <xdr:rowOff>136459</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127586</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7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101491</xdr:rowOff>
    </xdr:from>
    <xdr:to>
      <xdr:col>116</xdr:col>
      <xdr:colOff>63500</xdr:colOff>
      <xdr:row>75</xdr:row>
      <xdr:rowOff>118734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60241"/>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118734</xdr:rowOff>
    </xdr:from>
    <xdr:to>
      <xdr:col>111</xdr:col>
      <xdr:colOff>177800</xdr:colOff>
      <xdr:row>75</xdr:row>
      <xdr:rowOff>138949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77484"/>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138949</xdr:rowOff>
    </xdr:from>
    <xdr:to>
      <xdr:col>107</xdr:col>
      <xdr:colOff>50800</xdr:colOff>
      <xdr:row>76</xdr:row>
      <xdr:rowOff>21530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97699"/>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151081</xdr:rowOff>
    </xdr:from>
    <xdr:to>
      <xdr:col>102</xdr:col>
      <xdr:colOff>114300</xdr:colOff>
      <xdr:row>76</xdr:row>
      <xdr:rowOff>21530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3009831"/>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50691</xdr:rowOff>
    </xdr:from>
    <xdr:to>
      <xdr:col>116</xdr:col>
      <xdr:colOff>114300</xdr:colOff>
      <xdr:row>75</xdr:row>
      <xdr:rowOff>152291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9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73568</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67934</xdr:rowOff>
    </xdr:from>
    <xdr:to>
      <xdr:col>112</xdr:col>
      <xdr:colOff>38100</xdr:colOff>
      <xdr:row>75</xdr:row>
      <xdr:rowOff>169534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14611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7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88149</xdr:rowOff>
    </xdr:from>
    <xdr:to>
      <xdr:col>107</xdr:col>
      <xdr:colOff>101600</xdr:colOff>
      <xdr:row>76</xdr:row>
      <xdr:rowOff>18300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46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34826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142180</xdr:rowOff>
    </xdr:from>
    <xdr:to>
      <xdr:col>102</xdr:col>
      <xdr:colOff>165100</xdr:colOff>
      <xdr:row>76</xdr:row>
      <xdr:rowOff>72330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63457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9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100281</xdr:rowOff>
    </xdr:from>
    <xdr:to>
      <xdr:col>98</xdr:col>
      <xdr:colOff>38100</xdr:colOff>
      <xdr:row>76</xdr:row>
      <xdr:rowOff>30431</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21558</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681,214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660,516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％の増加となっている。これは光ファイバー網整備事業の実施による普通建設事業費の大幅な増加に加え、補助費等の増加が要因となっている。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人件費は、退職手当の減により決算額が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減少したことにより、住民一人当たりのコストが前年度と比較して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％の増加となっており、依然として類似団体平均値を上回っている。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物件費は、総合相談支援事業の増等により、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増加したものの、昨年度に引き続き類似団体平均値を下回っている。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扶助費は、子育て世帯への臨時特別給付金給付事業の完了による減等により、前年度と比較して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の減少となっており、昨年度に引き続き類似団体平均値を下回っている。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普通建設事業費は、新規整備が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と減少したものの、更新整備が光ファイバー網整備事業の増等により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％の増加となったことから、普通建設事業費全体で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山口県長門市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31,664
31,214
357.31
23,301,596
21,569,963
1,540,987
12,624,976
20,700,251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118745</xdr:rowOff>
    </xdr:from>
    <xdr:to>
      <xdr:col>24</xdr:col>
      <xdr:colOff>63500</xdr:colOff>
      <xdr:row>36</xdr:row>
      <xdr:rowOff>635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94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xdr:rowOff>
    </xdr:from>
    <xdr:to>
      <xdr:col>19</xdr:col>
      <xdr:colOff>177800</xdr:colOff>
      <xdr:row>36</xdr:row>
      <xdr:rowOff>32258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2835"/>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32258</xdr:rowOff>
    </xdr:from>
    <xdr:to>
      <xdr:col>15</xdr:col>
      <xdr:colOff>50800</xdr:colOff>
      <xdr:row>36</xdr:row>
      <xdr:rowOff>33591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0445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14351</xdr:rowOff>
    </xdr:from>
    <xdr:to>
      <xdr:col>10</xdr:col>
      <xdr:colOff>114300</xdr:colOff>
      <xdr:row>36</xdr:row>
      <xdr:rowOff>33591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6551"/>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67945</xdr:rowOff>
    </xdr:from>
    <xdr:to>
      <xdr:col>24</xdr:col>
      <xdr:colOff>114300</xdr:colOff>
      <xdr:row>35</xdr:row>
      <xdr:rowOff>169545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90822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121285</xdr:rowOff>
    </xdr:from>
    <xdr:to>
      <xdr:col>20</xdr:col>
      <xdr:colOff>38100</xdr:colOff>
      <xdr:row>36</xdr:row>
      <xdr:rowOff>51435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42562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152908</xdr:rowOff>
    </xdr:from>
    <xdr:to>
      <xdr:col>15</xdr:col>
      <xdr:colOff>101600</xdr:colOff>
      <xdr:row>36</xdr:row>
      <xdr:rowOff>83058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154241</xdr:rowOff>
    </xdr:from>
    <xdr:to>
      <xdr:col>10</xdr:col>
      <xdr:colOff>165100</xdr:colOff>
      <xdr:row>36</xdr:row>
      <xdr:rowOff>84391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75518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135001</xdr:rowOff>
    </xdr:from>
    <xdr:to>
      <xdr:col>6</xdr:col>
      <xdr:colOff>38100</xdr:colOff>
      <xdr:row>36</xdr:row>
      <xdr:rowOff>65151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56278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109305</xdr:rowOff>
    </xdr:from>
    <xdr:to>
      <xdr:col>24</xdr:col>
      <xdr:colOff>63500</xdr:colOff>
      <xdr:row>58</xdr:row>
      <xdr:rowOff>120879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3405"/>
          <a:ext cx="8382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16370</xdr:rowOff>
    </xdr:from>
    <xdr:to>
      <xdr:col>19</xdr:col>
      <xdr:colOff>177800</xdr:colOff>
      <xdr:row>58</xdr:row>
      <xdr:rowOff>120879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0470"/>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16370</xdr:rowOff>
    </xdr:from>
    <xdr:to>
      <xdr:col>15</xdr:col>
      <xdr:colOff>50800</xdr:colOff>
      <xdr:row>58</xdr:row>
      <xdr:rowOff>50847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0470"/>
          <a:ext cx="889000" cy="3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50847</xdr:rowOff>
    </xdr:from>
    <xdr:to>
      <xdr:col>10</xdr:col>
      <xdr:colOff>114300</xdr:colOff>
      <xdr:row>58</xdr:row>
      <xdr:rowOff>148881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4947"/>
          <a:ext cx="889000" cy="9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58505</xdr:rowOff>
    </xdr:from>
    <xdr:to>
      <xdr:col>24</xdr:col>
      <xdr:colOff>114300</xdr:colOff>
      <xdr:row>58</xdr:row>
      <xdr:rowOff>160105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17882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70079</xdr:rowOff>
    </xdr:from>
    <xdr:to>
      <xdr:col>20</xdr:col>
      <xdr:colOff>38100</xdr:colOff>
      <xdr:row>59</xdr:row>
      <xdr:rowOff>229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16756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137020</xdr:rowOff>
    </xdr:from>
    <xdr:to>
      <xdr:col>15</xdr:col>
      <xdr:colOff>101600</xdr:colOff>
      <xdr:row>58</xdr:row>
      <xdr:rowOff>67170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83697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8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xdr:rowOff>
    </xdr:from>
    <xdr:to>
      <xdr:col>10</xdr:col>
      <xdr:colOff>165100</xdr:colOff>
      <xdr:row>58</xdr:row>
      <xdr:rowOff>101647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118174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98081</xdr:rowOff>
    </xdr:from>
    <xdr:to>
      <xdr:col>6</xdr:col>
      <xdr:colOff>38100</xdr:colOff>
      <xdr:row>59</xdr:row>
      <xdr:rowOff>28231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44758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1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14596</xdr:rowOff>
    </xdr:from>
    <xdr:to>
      <xdr:col>24</xdr:col>
      <xdr:colOff>63500</xdr:colOff>
      <xdr:row>76</xdr:row>
      <xdr:rowOff>59553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44796"/>
          <a:ext cx="8382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14596</xdr:rowOff>
    </xdr:from>
    <xdr:to>
      <xdr:col>19</xdr:col>
      <xdr:colOff>177800</xdr:colOff>
      <xdr:row>76</xdr:row>
      <xdr:rowOff>132820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4796"/>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132820</xdr:rowOff>
    </xdr:from>
    <xdr:to>
      <xdr:col>15</xdr:col>
      <xdr:colOff>50800</xdr:colOff>
      <xdr:row>76</xdr:row>
      <xdr:rowOff>139554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63020"/>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139554</xdr:rowOff>
    </xdr:from>
    <xdr:to>
      <xdr:col>10</xdr:col>
      <xdr:colOff>114300</xdr:colOff>
      <xdr:row>76</xdr:row>
      <xdr:rowOff>154646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9754"/>
          <a:ext cx="889000" cy="1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8753</xdr:rowOff>
    </xdr:from>
    <xdr:to>
      <xdr:col>24</xdr:col>
      <xdr:colOff>114300</xdr:colOff>
      <xdr:row>76</xdr:row>
      <xdr:rowOff>110353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158630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135246</xdr:rowOff>
    </xdr:from>
    <xdr:to>
      <xdr:col>20</xdr:col>
      <xdr:colOff>38100</xdr:colOff>
      <xdr:row>76</xdr:row>
      <xdr:rowOff>65396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56523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82020</xdr:rowOff>
    </xdr:from>
    <xdr:to>
      <xdr:col>15</xdr:col>
      <xdr:colOff>101600</xdr:colOff>
      <xdr:row>77</xdr:row>
      <xdr:rowOff>12170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0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88754</xdr:rowOff>
    </xdr:from>
    <xdr:to>
      <xdr:col>10</xdr:col>
      <xdr:colOff>165100</xdr:colOff>
      <xdr:row>77</xdr:row>
      <xdr:rowOff>18904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1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103846</xdr:rowOff>
    </xdr:from>
    <xdr:to>
      <xdr:col>6</xdr:col>
      <xdr:colOff>38100</xdr:colOff>
      <xdr:row>77</xdr:row>
      <xdr:rowOff>33996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25123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136748</xdr:rowOff>
    </xdr:from>
    <xdr:to>
      <xdr:col>24</xdr:col>
      <xdr:colOff>63500</xdr:colOff>
      <xdr:row>98</xdr:row>
      <xdr:rowOff>139742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8848"/>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139742</xdr:rowOff>
    </xdr:from>
    <xdr:to>
      <xdr:col>19</xdr:col>
      <xdr:colOff>177800</xdr:colOff>
      <xdr:row>98</xdr:row>
      <xdr:rowOff>159125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1842"/>
          <a:ext cx="889000" cy="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159125</xdr:rowOff>
    </xdr:from>
    <xdr:to>
      <xdr:col>15</xdr:col>
      <xdr:colOff>50800</xdr:colOff>
      <xdr:row>98</xdr:row>
      <xdr:rowOff>165604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1225"/>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165604</xdr:rowOff>
    </xdr:from>
    <xdr:to>
      <xdr:col>10</xdr:col>
      <xdr:colOff>114300</xdr:colOff>
      <xdr:row>98</xdr:row>
      <xdr:rowOff>167638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770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85948</xdr:rowOff>
    </xdr:from>
    <xdr:to>
      <xdr:col>24</xdr:col>
      <xdr:colOff>114300</xdr:colOff>
      <xdr:row>99</xdr:row>
      <xdr:rowOff>16098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88942</xdr:rowOff>
    </xdr:from>
    <xdr:to>
      <xdr:col>20</xdr:col>
      <xdr:colOff>38100</xdr:colOff>
      <xdr:row>99</xdr:row>
      <xdr:rowOff>19092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10219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108325</xdr:rowOff>
    </xdr:from>
    <xdr:to>
      <xdr:col>15</xdr:col>
      <xdr:colOff>101600</xdr:colOff>
      <xdr:row>99</xdr:row>
      <xdr:rowOff>38475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29602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114804</xdr:rowOff>
    </xdr:from>
    <xdr:to>
      <xdr:col>10</xdr:col>
      <xdr:colOff>165100</xdr:colOff>
      <xdr:row>99</xdr:row>
      <xdr:rowOff>44954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36081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116838</xdr:rowOff>
    </xdr:from>
    <xdr:to>
      <xdr:col>6</xdr:col>
      <xdr:colOff>38100</xdr:colOff>
      <xdr:row>99</xdr:row>
      <xdr:rowOff>46988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38115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140353</xdr:rowOff>
    </xdr:from>
    <xdr:to>
      <xdr:col>55</xdr:col>
      <xdr:colOff>0</xdr:colOff>
      <xdr:row>38</xdr:row>
      <xdr:rowOff>144925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554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143292</xdr:rowOff>
    </xdr:from>
    <xdr:to>
      <xdr:col>50</xdr:col>
      <xdr:colOff>114300</xdr:colOff>
      <xdr:row>38</xdr:row>
      <xdr:rowOff>144925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5839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143292</xdr:rowOff>
    </xdr:from>
    <xdr:to>
      <xdr:col>45</xdr:col>
      <xdr:colOff>177800</xdr:colOff>
      <xdr:row>38</xdr:row>
      <xdr:rowOff>154396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58392"/>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88102</xdr:rowOff>
    </xdr:from>
    <xdr:to>
      <xdr:col>41</xdr:col>
      <xdr:colOff>50800</xdr:colOff>
      <xdr:row>38</xdr:row>
      <xdr:rowOff>154396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032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89553</xdr:rowOff>
    </xdr:from>
    <xdr:to>
      <xdr:col>55</xdr:col>
      <xdr:colOff>50800</xdr:colOff>
      <xdr:row>39</xdr:row>
      <xdr:rowOff>19703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67980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94125</xdr:rowOff>
    </xdr:from>
    <xdr:to>
      <xdr:col>50</xdr:col>
      <xdr:colOff>165100</xdr:colOff>
      <xdr:row>39</xdr:row>
      <xdr:rowOff>24275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15402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92492</xdr:rowOff>
    </xdr:from>
    <xdr:to>
      <xdr:col>46</xdr:col>
      <xdr:colOff>38100</xdr:colOff>
      <xdr:row>39</xdr:row>
      <xdr:rowOff>22642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13769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103596</xdr:rowOff>
    </xdr:from>
    <xdr:to>
      <xdr:col>41</xdr:col>
      <xdr:colOff>101600</xdr:colOff>
      <xdr:row>39</xdr:row>
      <xdr:rowOff>33746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24873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37302</xdr:rowOff>
    </xdr:from>
    <xdr:to>
      <xdr:col>36</xdr:col>
      <xdr:colOff>165100</xdr:colOff>
      <xdr:row>38</xdr:row>
      <xdr:rowOff>138902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130029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6372</xdr:rowOff>
    </xdr:from>
    <xdr:to>
      <xdr:col>55</xdr:col>
      <xdr:colOff>0</xdr:colOff>
      <xdr:row>56</xdr:row>
      <xdr:rowOff>82735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07572"/>
          <a:ext cx="838200" cy="7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82735</xdr:rowOff>
    </xdr:from>
    <xdr:to>
      <xdr:col>50</xdr:col>
      <xdr:colOff>114300</xdr:colOff>
      <xdr:row>56</xdr:row>
      <xdr:rowOff>83323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68393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23027</xdr:rowOff>
    </xdr:from>
    <xdr:to>
      <xdr:col>45</xdr:col>
      <xdr:colOff>177800</xdr:colOff>
      <xdr:row>56</xdr:row>
      <xdr:rowOff>83323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624227"/>
          <a:ext cx="889000" cy="6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23027</xdr:rowOff>
    </xdr:from>
    <xdr:to>
      <xdr:col>41</xdr:col>
      <xdr:colOff>50800</xdr:colOff>
      <xdr:row>56</xdr:row>
      <xdr:rowOff>76312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624227"/>
          <a:ext cx="889000" cy="5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127022</xdr:rowOff>
    </xdr:from>
    <xdr:to>
      <xdr:col>55</xdr:col>
      <xdr:colOff>50800</xdr:colOff>
      <xdr:row>56</xdr:row>
      <xdr:rowOff>57172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149899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31935</xdr:rowOff>
    </xdr:from>
    <xdr:to>
      <xdr:col>50</xdr:col>
      <xdr:colOff>165100</xdr:colOff>
      <xdr:row>56</xdr:row>
      <xdr:rowOff>133535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4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32523</xdr:rowOff>
    </xdr:from>
    <xdr:to>
      <xdr:col>46</xdr:col>
      <xdr:colOff>38100</xdr:colOff>
      <xdr:row>56</xdr:row>
      <xdr:rowOff>134123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150650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143677</xdr:rowOff>
    </xdr:from>
    <xdr:to>
      <xdr:col>41</xdr:col>
      <xdr:colOff>101600</xdr:colOff>
      <xdr:row>56</xdr:row>
      <xdr:rowOff>73827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5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90354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3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25512</xdr:rowOff>
    </xdr:from>
    <xdr:to>
      <xdr:col>36</xdr:col>
      <xdr:colOff>165100</xdr:colOff>
      <xdr:row>56</xdr:row>
      <xdr:rowOff>127112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143639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0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145937</xdr:rowOff>
    </xdr:from>
    <xdr:to>
      <xdr:col>55</xdr:col>
      <xdr:colOff>0</xdr:colOff>
      <xdr:row>78</xdr:row>
      <xdr:rowOff>2403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47587"/>
          <a:ext cx="8382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87607</xdr:rowOff>
    </xdr:from>
    <xdr:to>
      <xdr:col>50</xdr:col>
      <xdr:colOff>114300</xdr:colOff>
      <xdr:row>78</xdr:row>
      <xdr:rowOff>2403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89257"/>
          <a:ext cx="889000" cy="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82367</xdr:rowOff>
    </xdr:from>
    <xdr:to>
      <xdr:col>45</xdr:col>
      <xdr:colOff>177800</xdr:colOff>
      <xdr:row>77</xdr:row>
      <xdr:rowOff>87607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284017"/>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82367</xdr:rowOff>
    </xdr:from>
    <xdr:to>
      <xdr:col>41</xdr:col>
      <xdr:colOff>50800</xdr:colOff>
      <xdr:row>77</xdr:row>
      <xdr:rowOff>134982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84017"/>
          <a:ext cx="8890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95137</xdr:rowOff>
    </xdr:from>
    <xdr:to>
      <xdr:col>55</xdr:col>
      <xdr:colOff>50800</xdr:colOff>
      <xdr:row>78</xdr:row>
      <xdr:rowOff>25287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118014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4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123053</xdr:rowOff>
    </xdr:from>
    <xdr:to>
      <xdr:col>50</xdr:col>
      <xdr:colOff>165100</xdr:colOff>
      <xdr:row>78</xdr:row>
      <xdr:rowOff>53203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44330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36807</xdr:rowOff>
    </xdr:from>
    <xdr:to>
      <xdr:col>46</xdr:col>
      <xdr:colOff>38100</xdr:colOff>
      <xdr:row>77</xdr:row>
      <xdr:rowOff>138407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154934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31567</xdr:rowOff>
    </xdr:from>
    <xdr:to>
      <xdr:col>41</xdr:col>
      <xdr:colOff>101600</xdr:colOff>
      <xdr:row>77</xdr:row>
      <xdr:rowOff>133167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149694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84182</xdr:rowOff>
    </xdr:from>
    <xdr:to>
      <xdr:col>36</xdr:col>
      <xdr:colOff>165100</xdr:colOff>
      <xdr:row>78</xdr:row>
      <xdr:rowOff>14332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30859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95638</xdr:rowOff>
    </xdr:from>
    <xdr:to>
      <xdr:col>55</xdr:col>
      <xdr:colOff>0</xdr:colOff>
      <xdr:row>97</xdr:row>
      <xdr:rowOff>125631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26288"/>
          <a:ext cx="8382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118059</xdr:rowOff>
    </xdr:from>
    <xdr:to>
      <xdr:col>50</xdr:col>
      <xdr:colOff>114300</xdr:colOff>
      <xdr:row>97</xdr:row>
      <xdr:rowOff>125631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748709"/>
          <a:ext cx="889000" cy="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118059</xdr:rowOff>
    </xdr:from>
    <xdr:to>
      <xdr:col>45</xdr:col>
      <xdr:colOff>177800</xdr:colOff>
      <xdr:row>97</xdr:row>
      <xdr:rowOff>134538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748709"/>
          <a:ext cx="8890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126346</xdr:rowOff>
    </xdr:from>
    <xdr:to>
      <xdr:col>41</xdr:col>
      <xdr:colOff>50800</xdr:colOff>
      <xdr:row>97</xdr:row>
      <xdr:rowOff>134538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5699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44838</xdr:rowOff>
    </xdr:from>
    <xdr:to>
      <xdr:col>55</xdr:col>
      <xdr:colOff>50800</xdr:colOff>
      <xdr:row>97</xdr:row>
      <xdr:rowOff>146438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23265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5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74831</xdr:rowOff>
    </xdr:from>
    <xdr:to>
      <xdr:col>50</xdr:col>
      <xdr:colOff>165100</xdr:colOff>
      <xdr:row>98</xdr:row>
      <xdr:rowOff>4981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0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167558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67259</xdr:rowOff>
    </xdr:from>
    <xdr:to>
      <xdr:col>46</xdr:col>
      <xdr:colOff>38100</xdr:colOff>
      <xdr:row>97</xdr:row>
      <xdr:rowOff>168859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159986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83738</xdr:rowOff>
    </xdr:from>
    <xdr:to>
      <xdr:col>41</xdr:col>
      <xdr:colOff>101600</xdr:colOff>
      <xdr:row>98</xdr:row>
      <xdr:rowOff>13888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75546</xdr:rowOff>
    </xdr:from>
    <xdr:to>
      <xdr:col>36</xdr:col>
      <xdr:colOff>165100</xdr:colOff>
      <xdr:row>98</xdr:row>
      <xdr:rowOff>5696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168273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32963</xdr:rowOff>
    </xdr:from>
    <xdr:to>
      <xdr:col>85</xdr:col>
      <xdr:colOff>127000</xdr:colOff>
      <xdr:row>36</xdr:row>
      <xdr:rowOff>158807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05163"/>
          <a:ext cx="838200" cy="1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32963</xdr:rowOff>
    </xdr:from>
    <xdr:to>
      <xdr:col>81</xdr:col>
      <xdr:colOff>50800</xdr:colOff>
      <xdr:row>37</xdr:row>
      <xdr:rowOff>22962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05163"/>
          <a:ext cx="889000" cy="1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22257</xdr:rowOff>
    </xdr:from>
    <xdr:to>
      <xdr:col>76</xdr:col>
      <xdr:colOff>114300</xdr:colOff>
      <xdr:row>37</xdr:row>
      <xdr:rowOff>22962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36590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22257</xdr:rowOff>
    </xdr:from>
    <xdr:to>
      <xdr:col>71</xdr:col>
      <xdr:colOff>177800</xdr:colOff>
      <xdr:row>37</xdr:row>
      <xdr:rowOff>45555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65907"/>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108007</xdr:rowOff>
    </xdr:from>
    <xdr:to>
      <xdr:col>85</xdr:col>
      <xdr:colOff>177800</xdr:colOff>
      <xdr:row>37</xdr:row>
      <xdr:rowOff>38157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86434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153613</xdr:rowOff>
    </xdr:from>
    <xdr:to>
      <xdr:col>81</xdr:col>
      <xdr:colOff>101600</xdr:colOff>
      <xdr:row>36</xdr:row>
      <xdr:rowOff>83763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100290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143612</xdr:rowOff>
    </xdr:from>
    <xdr:to>
      <xdr:col>76</xdr:col>
      <xdr:colOff>165100</xdr:colOff>
      <xdr:row>37</xdr:row>
      <xdr:rowOff>73762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64889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142907</xdr:rowOff>
    </xdr:from>
    <xdr:to>
      <xdr:col>72</xdr:col>
      <xdr:colOff>38100</xdr:colOff>
      <xdr:row>37</xdr:row>
      <xdr:rowOff>73057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64184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166205</xdr:rowOff>
    </xdr:from>
    <xdr:to>
      <xdr:col>67</xdr:col>
      <xdr:colOff>101600</xdr:colOff>
      <xdr:row>37</xdr:row>
      <xdr:rowOff>96355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87482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109563</xdr:rowOff>
    </xdr:from>
    <xdr:to>
      <xdr:col>85</xdr:col>
      <xdr:colOff>127000</xdr:colOff>
      <xdr:row>57</xdr:row>
      <xdr:rowOff>122999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82213"/>
          <a:ext cx="8382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89014</xdr:rowOff>
    </xdr:from>
    <xdr:to>
      <xdr:col>81</xdr:col>
      <xdr:colOff>50800</xdr:colOff>
      <xdr:row>57</xdr:row>
      <xdr:rowOff>122999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61664"/>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40322</xdr:rowOff>
    </xdr:from>
    <xdr:to>
      <xdr:col>76</xdr:col>
      <xdr:colOff>114300</xdr:colOff>
      <xdr:row>57</xdr:row>
      <xdr:rowOff>89014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81297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40322</xdr:rowOff>
    </xdr:from>
    <xdr:to>
      <xdr:col>71</xdr:col>
      <xdr:colOff>177800</xdr:colOff>
      <xdr:row>58</xdr:row>
      <xdr:rowOff>23051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12972"/>
          <a:ext cx="889000" cy="1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58763</xdr:rowOff>
    </xdr:from>
    <xdr:to>
      <xdr:col>85</xdr:col>
      <xdr:colOff>177800</xdr:colOff>
      <xdr:row>57</xdr:row>
      <xdr:rowOff>160363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37190</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72199</xdr:rowOff>
    </xdr:from>
    <xdr:to>
      <xdr:col>81</xdr:col>
      <xdr:colOff>101600</xdr:colOff>
      <xdr:row>58</xdr:row>
      <xdr:rowOff>2349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164926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38214</xdr:rowOff>
    </xdr:from>
    <xdr:to>
      <xdr:col>76</xdr:col>
      <xdr:colOff>165100</xdr:colOff>
      <xdr:row>57</xdr:row>
      <xdr:rowOff>139814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130941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160972</xdr:rowOff>
    </xdr:from>
    <xdr:to>
      <xdr:col>72</xdr:col>
      <xdr:colOff>38100</xdr:colOff>
      <xdr:row>57</xdr:row>
      <xdr:rowOff>91122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82249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143701</xdr:rowOff>
    </xdr:from>
    <xdr:to>
      <xdr:col>67</xdr:col>
      <xdr:colOff>101600</xdr:colOff>
      <xdr:row>58</xdr:row>
      <xdr:rowOff>73851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64978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29711</xdr:rowOff>
    </xdr:from>
    <xdr:to>
      <xdr:col>85</xdr:col>
      <xdr:colOff>127000</xdr:colOff>
      <xdr:row>79</xdr:row>
      <xdr:rowOff>54515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74261"/>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45239</xdr:rowOff>
    </xdr:from>
    <xdr:to>
      <xdr:col>81</xdr:col>
      <xdr:colOff>50800</xdr:colOff>
      <xdr:row>79</xdr:row>
      <xdr:rowOff>54515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9789"/>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45239</xdr:rowOff>
    </xdr:from>
    <xdr:to>
      <xdr:col>76</xdr:col>
      <xdr:colOff>114300</xdr:colOff>
      <xdr:row>79</xdr:row>
      <xdr:rowOff>77831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89789"/>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77831</xdr:rowOff>
    </xdr:from>
    <xdr:to>
      <xdr:col>71</xdr:col>
      <xdr:colOff>177800</xdr:colOff>
      <xdr:row>79</xdr:row>
      <xdr:rowOff>90388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22381"/>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150361</xdr:rowOff>
    </xdr:from>
    <xdr:to>
      <xdr:col>85</xdr:col>
      <xdr:colOff>177800</xdr:colOff>
      <xdr:row>79</xdr:row>
      <xdr:rowOff>80511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65288</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3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3715</xdr:rowOff>
    </xdr:from>
    <xdr:to>
      <xdr:col>81</xdr:col>
      <xdr:colOff>101600</xdr:colOff>
      <xdr:row>79</xdr:row>
      <xdr:rowOff>105315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96442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165889</xdr:rowOff>
    </xdr:from>
    <xdr:to>
      <xdr:col>76</xdr:col>
      <xdr:colOff>165100</xdr:colOff>
      <xdr:row>79</xdr:row>
      <xdr:rowOff>96039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87166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3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27031</xdr:rowOff>
    </xdr:from>
    <xdr:to>
      <xdr:col>72</xdr:col>
      <xdr:colOff>38100</xdr:colOff>
      <xdr:row>79</xdr:row>
      <xdr:rowOff>128631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119758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39588</xdr:rowOff>
    </xdr:from>
    <xdr:to>
      <xdr:col>67</xdr:col>
      <xdr:colOff>101600</xdr:colOff>
      <xdr:row>79</xdr:row>
      <xdr:rowOff>141188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132315</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165388</xdr:rowOff>
    </xdr:from>
    <xdr:to>
      <xdr:col>85</xdr:col>
      <xdr:colOff>127000</xdr:colOff>
      <xdr:row>98</xdr:row>
      <xdr:rowOff>14988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96038"/>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14988</xdr:rowOff>
    </xdr:from>
    <xdr:to>
      <xdr:col>81</xdr:col>
      <xdr:colOff>50800</xdr:colOff>
      <xdr:row>98</xdr:row>
      <xdr:rowOff>15873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17088"/>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12866</xdr:rowOff>
    </xdr:from>
    <xdr:to>
      <xdr:col>76</xdr:col>
      <xdr:colOff>114300</xdr:colOff>
      <xdr:row>98</xdr:row>
      <xdr:rowOff>15873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14966"/>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12866</xdr:rowOff>
    </xdr:from>
    <xdr:to>
      <xdr:col>71</xdr:col>
      <xdr:colOff>177800</xdr:colOff>
      <xdr:row>98</xdr:row>
      <xdr:rowOff>14388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14966"/>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114588</xdr:rowOff>
    </xdr:from>
    <xdr:to>
      <xdr:col>85</xdr:col>
      <xdr:colOff>177800</xdr:colOff>
      <xdr:row>98</xdr:row>
      <xdr:rowOff>44738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137465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135638</xdr:rowOff>
    </xdr:from>
    <xdr:to>
      <xdr:col>81</xdr:col>
      <xdr:colOff>101600</xdr:colOff>
      <xdr:row>98</xdr:row>
      <xdr:rowOff>65788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82315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136523</xdr:rowOff>
    </xdr:from>
    <xdr:to>
      <xdr:col>76</xdr:col>
      <xdr:colOff>165100</xdr:colOff>
      <xdr:row>98</xdr:row>
      <xdr:rowOff>66673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6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83200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4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133516</xdr:rowOff>
    </xdr:from>
    <xdr:to>
      <xdr:col>72</xdr:col>
      <xdr:colOff>38100</xdr:colOff>
      <xdr:row>98</xdr:row>
      <xdr:rowOff>63666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80193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135038</xdr:rowOff>
    </xdr:from>
    <xdr:to>
      <xdr:col>67</xdr:col>
      <xdr:colOff>101600</xdr:colOff>
      <xdr:row>98</xdr:row>
      <xdr:rowOff>65188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81715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135768</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0868"/>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97272</xdr:rowOff>
    </xdr:from>
    <xdr:to>
      <xdr:col>107</xdr:col>
      <xdr:colOff>50800</xdr:colOff>
      <xdr:row>38</xdr:row>
      <xdr:rowOff>135768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12372"/>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31618</xdr:rowOff>
    </xdr:from>
    <xdr:to>
      <xdr:col>102</xdr:col>
      <xdr:colOff>114300</xdr:colOff>
      <xdr:row>38</xdr:row>
      <xdr:rowOff>97272</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546718"/>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84968</xdr:rowOff>
    </xdr:from>
    <xdr:to>
      <xdr:col>107</xdr:col>
      <xdr:colOff>101600</xdr:colOff>
      <xdr:row>39</xdr:row>
      <xdr:rowOff>15118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6245</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77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46472</xdr:rowOff>
    </xdr:from>
    <xdr:to>
      <xdr:col>102</xdr:col>
      <xdr:colOff>165100</xdr:colOff>
      <xdr:row>38</xdr:row>
      <xdr:rowOff>148072</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164599</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6017" y="6336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152268</xdr:rowOff>
    </xdr:from>
    <xdr:to>
      <xdr:col>98</xdr:col>
      <xdr:colOff>38100</xdr:colOff>
      <xdr:row>38</xdr:row>
      <xdr:rowOff>82418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49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98945</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627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消防費は、はしご付き消防自動車更新の進捗により、前年度と比較して</a:t>
          </a:r>
          <a:r>
            <a:rPr kumimoji="1" lang="en-US" altLang="ja-JP" sz="1300">
              <a:latin typeface="ＭＳ Ｐゴシック" panose="020B0600070205080204" pitchFamily="50" charset="-128"/>
              <a:ea typeface="ＭＳ Ｐゴシック" panose="020B0600070205080204" pitchFamily="50" charset="-128"/>
            </a:rPr>
            <a:t>23.9</a:t>
          </a:r>
          <a:r>
            <a:rPr kumimoji="1" lang="ja-JP" altLang="en-US" sz="1300">
              <a:latin typeface="ＭＳ Ｐゴシック" panose="020B0600070205080204" pitchFamily="50" charset="-128"/>
              <a:ea typeface="ＭＳ Ｐゴシック" panose="020B0600070205080204" pitchFamily="50" charset="-128"/>
            </a:rPr>
            <a:t>％の減となった。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民生費は、住民税非課税世帯等に対する臨時特別給付金事業及び子育て世帯への臨時特別給付金事業の進捗により、前年度と比較して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％の減となった。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商工費は、物価・燃油等高騰対策生活優待券発行事業、ながと泊まっ得キャンペーン事業及びぶちとくながと生活優待券発行事業の実施により、前年度と比較して</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％の増となった。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災害復旧費は、現年公共土木施設災害復旧事業の実施により</a:t>
          </a:r>
          <a:r>
            <a:rPr kumimoji="1" lang="en-US" altLang="ja-JP" sz="1300">
              <a:latin typeface="ＭＳ Ｐゴシック" panose="020B0600070205080204" pitchFamily="50" charset="-128"/>
              <a:ea typeface="ＭＳ Ｐゴシック" panose="020B0600070205080204" pitchFamily="50" charset="-128"/>
            </a:rPr>
            <a:t>55.9</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財政調整基金残高については、取崩しを取り止め積立てのみ実施したため、前年度と比較して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実質収支額については、歳入歳出差引は増加したものの、翌年度に繰り越すべき財源が増加したことにより減少したが、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標準財政規模が減少したことにより、標準財政規模比は前年度と比較して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各会計とも令和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年度は赤字を生じておらず、今後も適正な財政運営・企業運営を行っていくとともに、更なる財政健全化への取組を進める。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なお、湯本温泉事業については、一般会計からの繰出しにより収支を調整している。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1"/>
      <c r="DK1" s="171"/>
      <c r="DL1" s="171"/>
      <c r="DM1" s="171"/>
      <c r="DN1" s="171"/>
      <c r="DO1" s="171"/>
    </row>
    <row r="2" spans="1:119" ht="24.75" thickBot="1" x14ac:dyDescent="0.2">
      <c r="B2" s="172" t="s">
        <v>83</v>
      </c>
      <c r="C2" s="172"/>
      <c r="D2" s="173"/>
    </row>
    <row r="3" spans="1:119" ht="18.75" customHeight="1" thickBot="1" x14ac:dyDescent="0.2">
      <c r="A3" s="171"/>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1"/>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23301596</v>
      </c>
      <c r="BO4" s="358"/>
      <c r="BP4" s="358"/>
      <c r="BQ4" s="358"/>
      <c r="BR4" s="358"/>
      <c r="BS4" s="358"/>
      <c r="BT4" s="358"/>
      <c r="BU4" s="359"/>
      <c r="BV4" s="357">
        <v>23048177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12.2</v>
      </c>
      <c r="CU4" s="364"/>
      <c r="CV4" s="364"/>
      <c r="CW4" s="364"/>
      <c r="CX4" s="364"/>
      <c r="CY4" s="364"/>
      <c r="CZ4" s="364"/>
      <c r="DA4" s="365"/>
      <c r="DB4" s="363">
        <v>11.9</v>
      </c>
      <c r="DC4" s="364"/>
      <c r="DD4" s="364"/>
      <c r="DE4" s="364"/>
      <c r="DF4" s="364"/>
      <c r="DG4" s="364"/>
      <c r="DH4" s="364"/>
      <c r="DI4" s="365"/>
    </row>
    <row r="5" spans="1:119" ht="18.75" customHeight="1" x14ac:dyDescent="0.15">
      <c r="A5" s="171"/>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21569963</v>
      </c>
      <c r="BO5" s="395"/>
      <c r="BP5" s="395"/>
      <c r="BQ5" s="395"/>
      <c r="BR5" s="395"/>
      <c r="BS5" s="395"/>
      <c r="BT5" s="395"/>
      <c r="BU5" s="396"/>
      <c r="BV5" s="394">
        <v>21358449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94.2</v>
      </c>
      <c r="CU5" s="392"/>
      <c r="CV5" s="392"/>
      <c r="CW5" s="392"/>
      <c r="CX5" s="392"/>
      <c r="CY5" s="392"/>
      <c r="CZ5" s="392"/>
      <c r="DA5" s="393"/>
      <c r="DB5" s="391">
        <v>90.4</v>
      </c>
      <c r="DC5" s="392"/>
      <c r="DD5" s="392"/>
      <c r="DE5" s="392"/>
      <c r="DF5" s="392"/>
      <c r="DG5" s="392"/>
      <c r="DH5" s="392"/>
      <c r="DI5" s="393"/>
    </row>
    <row r="6" spans="1:119" ht="18.75" customHeight="1" x14ac:dyDescent="0.15">
      <c r="A6" s="171"/>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1731633</v>
      </c>
      <c r="BO6" s="395"/>
      <c r="BP6" s="395"/>
      <c r="BQ6" s="395"/>
      <c r="BR6" s="395"/>
      <c r="BS6" s="395"/>
      <c r="BT6" s="395"/>
      <c r="BU6" s="396"/>
      <c r="BV6" s="394">
        <v>1689728</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94.2</v>
      </c>
      <c r="CU6" s="432"/>
      <c r="CV6" s="432"/>
      <c r="CW6" s="432"/>
      <c r="CX6" s="432"/>
      <c r="CY6" s="432"/>
      <c r="CZ6" s="432"/>
      <c r="DA6" s="433"/>
      <c r="DB6" s="431">
        <v>90.4</v>
      </c>
      <c r="DC6" s="432"/>
      <c r="DD6" s="432"/>
      <c r="DE6" s="432"/>
      <c r="DF6" s="432"/>
      <c r="DG6" s="432"/>
      <c r="DH6" s="432"/>
      <c r="DI6" s="433"/>
    </row>
    <row r="7" spans="1:119" ht="18.75" customHeight="1" x14ac:dyDescent="0.15">
      <c r="A7" s="171"/>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190646</v>
      </c>
      <c r="BO7" s="395"/>
      <c r="BP7" s="395"/>
      <c r="BQ7" s="395"/>
      <c r="BR7" s="395"/>
      <c r="BS7" s="395"/>
      <c r="BT7" s="395"/>
      <c r="BU7" s="396"/>
      <c r="BV7" s="394">
        <v>143090</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12624976</v>
      </c>
      <c r="CU7" s="395"/>
      <c r="CV7" s="395"/>
      <c r="CW7" s="395"/>
      <c r="CX7" s="395"/>
      <c r="CY7" s="395"/>
      <c r="CZ7" s="395"/>
      <c r="DA7" s="396"/>
      <c r="DB7" s="394">
        <v>12952801</v>
      </c>
      <c r="DC7" s="395"/>
      <c r="DD7" s="395"/>
      <c r="DE7" s="395"/>
      <c r="DF7" s="395"/>
      <c r="DG7" s="395"/>
      <c r="DH7" s="395"/>
      <c r="DI7" s="396"/>
    </row>
    <row r="8" spans="1:119" ht="18.75" customHeight="1" thickBot="1" x14ac:dyDescent="0.2">
      <c r="A8" s="171"/>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1540987</v>
      </c>
      <c r="BO8" s="395"/>
      <c r="BP8" s="395"/>
      <c r="BQ8" s="395"/>
      <c r="BR8" s="395"/>
      <c r="BS8" s="395"/>
      <c r="BT8" s="395"/>
      <c r="BU8" s="396"/>
      <c r="BV8" s="394">
        <v>1546638</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0.32</v>
      </c>
      <c r="CU8" s="435"/>
      <c r="CV8" s="435"/>
      <c r="CW8" s="435"/>
      <c r="CX8" s="435"/>
      <c r="CY8" s="435"/>
      <c r="CZ8" s="435"/>
      <c r="DA8" s="436"/>
      <c r="DB8" s="434">
        <v>0.33</v>
      </c>
      <c r="DC8" s="435"/>
      <c r="DD8" s="435"/>
      <c r="DE8" s="435"/>
      <c r="DF8" s="435"/>
      <c r="DG8" s="435"/>
      <c r="DH8" s="435"/>
      <c r="DI8" s="436"/>
    </row>
    <row r="9" spans="1:119" ht="18.75" customHeight="1" thickBot="1" x14ac:dyDescent="0.2">
      <c r="A9" s="171"/>
      <c r="B9" s="388" t="s">
        <v>114</v>
      </c>
      <c r="C9" s="389"/>
      <c r="D9" s="389"/>
      <c r="E9" s="389"/>
      <c r="F9" s="389"/>
      <c r="G9" s="389"/>
      <c r="H9" s="389"/>
      <c r="I9" s="389"/>
      <c r="J9" s="389"/>
      <c r="K9" s="437"/>
      <c r="L9" s="438" t="s">
        <v>115</v>
      </c>
      <c r="M9" s="439"/>
      <c r="N9" s="439"/>
      <c r="O9" s="439"/>
      <c r="P9" s="439"/>
      <c r="Q9" s="440"/>
      <c r="R9" s="441">
        <v>32519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-5651</v>
      </c>
      <c r="BO9" s="395"/>
      <c r="BP9" s="395"/>
      <c r="BQ9" s="395"/>
      <c r="BR9" s="395"/>
      <c r="BS9" s="395"/>
      <c r="BT9" s="395"/>
      <c r="BU9" s="396"/>
      <c r="BV9" s="394">
        <v>741205</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15.5</v>
      </c>
      <c r="CU9" s="392"/>
      <c r="CV9" s="392"/>
      <c r="CW9" s="392"/>
      <c r="CX9" s="392"/>
      <c r="CY9" s="392"/>
      <c r="CZ9" s="392"/>
      <c r="DA9" s="393"/>
      <c r="DB9" s="391">
        <v>14.7</v>
      </c>
      <c r="DC9" s="392"/>
      <c r="DD9" s="392"/>
      <c r="DE9" s="392"/>
      <c r="DF9" s="392"/>
      <c r="DG9" s="392"/>
      <c r="DH9" s="392"/>
      <c r="DI9" s="393"/>
    </row>
    <row r="10" spans="1:119" ht="18.75" customHeight="1" thickBot="1" x14ac:dyDescent="0.2">
      <c r="A10" s="171"/>
      <c r="B10" s="388"/>
      <c r="C10" s="389"/>
      <c r="D10" s="389"/>
      <c r="E10" s="389"/>
      <c r="F10" s="389"/>
      <c r="G10" s="389"/>
      <c r="H10" s="389"/>
      <c r="I10" s="389"/>
      <c r="J10" s="389"/>
      <c r="K10" s="437"/>
      <c r="L10" s="444" t="s">
        <v>121</v>
      </c>
      <c r="M10" s="424"/>
      <c r="N10" s="424"/>
      <c r="O10" s="424"/>
      <c r="P10" s="424"/>
      <c r="Q10" s="425"/>
      <c r="R10" s="445">
        <v>35439</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698000</v>
      </c>
      <c r="BO10" s="395"/>
      <c r="BP10" s="395"/>
      <c r="BQ10" s="395"/>
      <c r="BR10" s="395"/>
      <c r="BS10" s="395"/>
      <c r="BT10" s="395"/>
      <c r="BU10" s="396"/>
      <c r="BV10" s="394">
        <v>406297</v>
      </c>
      <c r="BW10" s="395"/>
      <c r="BX10" s="395"/>
      <c r="BY10" s="395"/>
      <c r="BZ10" s="395"/>
      <c r="CA10" s="395"/>
      <c r="CB10" s="395"/>
      <c r="CC10" s="396"/>
      <c r="CD10" s="174" t="s">
        <v>125</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
      <c r="A11" s="171"/>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1"/>
      <c r="B12" s="454" t="s">
        <v>133</v>
      </c>
      <c r="C12" s="455"/>
      <c r="D12" s="455"/>
      <c r="E12" s="455"/>
      <c r="F12" s="455"/>
      <c r="G12" s="455"/>
      <c r="H12" s="455"/>
      <c r="I12" s="455"/>
      <c r="J12" s="455"/>
      <c r="K12" s="456"/>
      <c r="L12" s="463" t="s">
        <v>134</v>
      </c>
      <c r="M12" s="464"/>
      <c r="N12" s="464"/>
      <c r="O12" s="464"/>
      <c r="P12" s="464"/>
      <c r="Q12" s="465"/>
      <c r="R12" s="466">
        <v>31664</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138</v>
      </c>
      <c r="AV12" s="427"/>
      <c r="AW12" s="427"/>
      <c r="AX12" s="427"/>
      <c r="AY12" s="428" t="s">
        <v>139</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142</v>
      </c>
      <c r="DC12" s="435"/>
      <c r="DD12" s="435"/>
      <c r="DE12" s="435"/>
      <c r="DF12" s="435"/>
      <c r="DG12" s="435"/>
      <c r="DH12" s="435"/>
      <c r="DI12" s="436"/>
    </row>
    <row r="13" spans="1:119" ht="18.75" customHeight="1" x14ac:dyDescent="0.15">
      <c r="A13" s="171"/>
      <c r="B13" s="457"/>
      <c r="C13" s="458"/>
      <c r="D13" s="458"/>
      <c r="E13" s="458"/>
      <c r="F13" s="458"/>
      <c r="G13" s="458"/>
      <c r="H13" s="458"/>
      <c r="I13" s="458"/>
      <c r="J13" s="458"/>
      <c r="K13" s="459"/>
      <c r="L13" s="180"/>
      <c r="M13" s="485" t="s">
        <v>143</v>
      </c>
      <c r="N13" s="486"/>
      <c r="O13" s="486"/>
      <c r="P13" s="486"/>
      <c r="Q13" s="487"/>
      <c r="R13" s="478">
        <v>31214</v>
      </c>
      <c r="S13" s="479"/>
      <c r="T13" s="479"/>
      <c r="U13" s="479"/>
      <c r="V13" s="480"/>
      <c r="W13" s="410" t="s">
        <v>144</v>
      </c>
      <c r="X13" s="411"/>
      <c r="Y13" s="411"/>
      <c r="Z13" s="411"/>
      <c r="AA13" s="411"/>
      <c r="AB13" s="401"/>
      <c r="AC13" s="445">
        <v>1828</v>
      </c>
      <c r="AD13" s="446"/>
      <c r="AE13" s="446"/>
      <c r="AF13" s="446"/>
      <c r="AG13" s="488"/>
      <c r="AH13" s="445">
        <v>2348</v>
      </c>
      <c r="AI13" s="446"/>
      <c r="AJ13" s="446"/>
      <c r="AK13" s="446"/>
      <c r="AL13" s="447"/>
      <c r="AM13" s="423" t="s">
        <v>145</v>
      </c>
      <c r="AN13" s="424"/>
      <c r="AO13" s="424"/>
      <c r="AP13" s="424"/>
      <c r="AQ13" s="424"/>
      <c r="AR13" s="424"/>
      <c r="AS13" s="424"/>
      <c r="AT13" s="425"/>
      <c r="AU13" s="426" t="s">
        <v>138</v>
      </c>
      <c r="AV13" s="427"/>
      <c r="AW13" s="427"/>
      <c r="AX13" s="427"/>
      <c r="AY13" s="428" t="s">
        <v>146</v>
      </c>
      <c r="AZ13" s="429"/>
      <c r="BA13" s="429"/>
      <c r="BB13" s="429"/>
      <c r="BC13" s="429"/>
      <c r="BD13" s="429"/>
      <c r="BE13" s="429"/>
      <c r="BF13" s="429"/>
      <c r="BG13" s="429"/>
      <c r="BH13" s="429"/>
      <c r="BI13" s="429"/>
      <c r="BJ13" s="429"/>
      <c r="BK13" s="429"/>
      <c r="BL13" s="429"/>
      <c r="BM13" s="430"/>
      <c r="BN13" s="394">
        <v>692349</v>
      </c>
      <c r="BO13" s="395"/>
      <c r="BP13" s="395"/>
      <c r="BQ13" s="395"/>
      <c r="BR13" s="395"/>
      <c r="BS13" s="395"/>
      <c r="BT13" s="395"/>
      <c r="BU13" s="396"/>
      <c r="BV13" s="394">
        <v>1147502</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6</v>
      </c>
      <c r="CU13" s="392"/>
      <c r="CV13" s="392"/>
      <c r="CW13" s="392"/>
      <c r="CX13" s="392"/>
      <c r="CY13" s="392"/>
      <c r="CZ13" s="392"/>
      <c r="DA13" s="393"/>
      <c r="DB13" s="391">
        <v>6.1</v>
      </c>
      <c r="DC13" s="392"/>
      <c r="DD13" s="392"/>
      <c r="DE13" s="392"/>
      <c r="DF13" s="392"/>
      <c r="DG13" s="392"/>
      <c r="DH13" s="392"/>
      <c r="DI13" s="393"/>
    </row>
    <row r="14" spans="1:119" ht="18.75" customHeight="1" thickBot="1" x14ac:dyDescent="0.2">
      <c r="A14" s="171"/>
      <c r="B14" s="457"/>
      <c r="C14" s="458"/>
      <c r="D14" s="458"/>
      <c r="E14" s="458"/>
      <c r="F14" s="458"/>
      <c r="G14" s="458"/>
      <c r="H14" s="458"/>
      <c r="I14" s="458"/>
      <c r="J14" s="458"/>
      <c r="K14" s="459"/>
      <c r="L14" s="475" t="s">
        <v>148</v>
      </c>
      <c r="M14" s="476"/>
      <c r="N14" s="476"/>
      <c r="O14" s="476"/>
      <c r="P14" s="476"/>
      <c r="Q14" s="477"/>
      <c r="R14" s="478">
        <v>32336</v>
      </c>
      <c r="S14" s="479"/>
      <c r="T14" s="479"/>
      <c r="U14" s="479"/>
      <c r="V14" s="480"/>
      <c r="W14" s="384"/>
      <c r="X14" s="385"/>
      <c r="Y14" s="385"/>
      <c r="Z14" s="385"/>
      <c r="AA14" s="385"/>
      <c r="AB14" s="374"/>
      <c r="AC14" s="481">
        <v>11.6</v>
      </c>
      <c r="AD14" s="482"/>
      <c r="AE14" s="482"/>
      <c r="AF14" s="482"/>
      <c r="AG14" s="483"/>
      <c r="AH14" s="481">
        <v>13.6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8.4</v>
      </c>
      <c r="CU14" s="493"/>
      <c r="CV14" s="493"/>
      <c r="CW14" s="493"/>
      <c r="CX14" s="493"/>
      <c r="CY14" s="493"/>
      <c r="CZ14" s="493"/>
      <c r="DA14" s="494"/>
      <c r="DB14" s="492">
        <v>9.3000000000000007</v>
      </c>
      <c r="DC14" s="493"/>
      <c r="DD14" s="493"/>
      <c r="DE14" s="493"/>
      <c r="DF14" s="493"/>
      <c r="DG14" s="493"/>
      <c r="DH14" s="493"/>
      <c r="DI14" s="494"/>
    </row>
    <row r="15" spans="1:119" ht="18.75" customHeight="1" x14ac:dyDescent="0.15">
      <c r="A15" s="171"/>
      <c r="B15" s="457"/>
      <c r="C15" s="458"/>
      <c r="D15" s="458"/>
      <c r="E15" s="458"/>
      <c r="F15" s="458"/>
      <c r="G15" s="458"/>
      <c r="H15" s="458"/>
      <c r="I15" s="458"/>
      <c r="J15" s="458"/>
      <c r="K15" s="459"/>
      <c r="L15" s="180"/>
      <c r="M15" s="485" t="s">
        <v>150</v>
      </c>
      <c r="N15" s="486"/>
      <c r="O15" s="486"/>
      <c r="P15" s="486"/>
      <c r="Q15" s="487"/>
      <c r="R15" s="478">
        <v>31916</v>
      </c>
      <c r="S15" s="479"/>
      <c r="T15" s="479"/>
      <c r="U15" s="479"/>
      <c r="V15" s="480"/>
      <c r="W15" s="410" t="s">
        <v>151</v>
      </c>
      <c r="X15" s="411"/>
      <c r="Y15" s="411"/>
      <c r="Z15" s="411"/>
      <c r="AA15" s="411"/>
      <c r="AB15" s="401"/>
      <c r="AC15" s="445">
        <v>3483</v>
      </c>
      <c r="AD15" s="446"/>
      <c r="AE15" s="446"/>
      <c r="AF15" s="446"/>
      <c r="AG15" s="488"/>
      <c r="AH15" s="445">
        <v>3940</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3672998</v>
      </c>
      <c r="BO15" s="358"/>
      <c r="BP15" s="358"/>
      <c r="BQ15" s="358"/>
      <c r="BR15" s="358"/>
      <c r="BS15" s="358"/>
      <c r="BT15" s="358"/>
      <c r="BU15" s="359"/>
      <c r="BV15" s="357">
        <v>3549990</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81"/>
      <c r="CU15" s="182"/>
      <c r="CV15" s="182"/>
      <c r="CW15" s="182"/>
      <c r="CX15" s="182"/>
      <c r="CY15" s="182"/>
      <c r="CZ15" s="182"/>
      <c r="DA15" s="183"/>
      <c r="DB15" s="181"/>
      <c r="DC15" s="182"/>
      <c r="DD15" s="182"/>
      <c r="DE15" s="182"/>
      <c r="DF15" s="182"/>
      <c r="DG15" s="182"/>
      <c r="DH15" s="182"/>
      <c r="DI15" s="183"/>
    </row>
    <row r="16" spans="1:119" ht="18.75" customHeight="1" x14ac:dyDescent="0.15">
      <c r="A16" s="171"/>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22.2</v>
      </c>
      <c r="AD16" s="482"/>
      <c r="AE16" s="482"/>
      <c r="AF16" s="482"/>
      <c r="AG16" s="483"/>
      <c r="AH16" s="481">
        <v>22.9</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11554797</v>
      </c>
      <c r="BO16" s="395"/>
      <c r="BP16" s="395"/>
      <c r="BQ16" s="395"/>
      <c r="BR16" s="395"/>
      <c r="BS16" s="395"/>
      <c r="BT16" s="395"/>
      <c r="BU16" s="396"/>
      <c r="BV16" s="394">
        <v>11542991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1"/>
      <c r="B17" s="460"/>
      <c r="C17" s="461"/>
      <c r="D17" s="461"/>
      <c r="E17" s="461"/>
      <c r="F17" s="461"/>
      <c r="G17" s="461"/>
      <c r="H17" s="461"/>
      <c r="I17" s="461"/>
      <c r="J17" s="461"/>
      <c r="K17" s="462"/>
      <c r="L17" s="185"/>
      <c r="M17" s="505" t="s">
        <v>157</v>
      </c>
      <c r="N17" s="506"/>
      <c r="O17" s="506"/>
      <c r="P17" s="506"/>
      <c r="Q17" s="507"/>
      <c r="R17" s="500" t="s">
        <v>158</v>
      </c>
      <c r="S17" s="501"/>
      <c r="T17" s="501"/>
      <c r="U17" s="501"/>
      <c r="V17" s="502"/>
      <c r="W17" s="410" t="s">
        <v>159</v>
      </c>
      <c r="X17" s="411"/>
      <c r="Y17" s="411"/>
      <c r="Z17" s="411"/>
      <c r="AA17" s="411"/>
      <c r="AB17" s="401"/>
      <c r="AC17" s="445">
        <v>10384</v>
      </c>
      <c r="AD17" s="446"/>
      <c r="AE17" s="446"/>
      <c r="AF17" s="446"/>
      <c r="AG17" s="488"/>
      <c r="AH17" s="445">
        <v>10944</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4603631</v>
      </c>
      <c r="BO17" s="395"/>
      <c r="BP17" s="395"/>
      <c r="BQ17" s="395"/>
      <c r="BR17" s="395"/>
      <c r="BS17" s="395"/>
      <c r="BT17" s="395"/>
      <c r="BU17" s="396"/>
      <c r="BV17" s="394">
        <v>4428454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1"/>
      <c r="B18" s="516" t="s">
        <v>161</v>
      </c>
      <c r="C18" s="437"/>
      <c r="D18" s="437"/>
      <c r="E18" s="517"/>
      <c r="F18" s="517"/>
      <c r="G18" s="517"/>
      <c r="H18" s="517"/>
      <c r="I18" s="517"/>
      <c r="J18" s="517"/>
      <c r="K18" s="517"/>
      <c r="L18" s="518">
        <v>357.31</v>
      </c>
      <c r="M18" s="518"/>
      <c r="N18" s="518"/>
      <c r="O18" s="518"/>
      <c r="P18" s="518"/>
      <c r="Q18" s="518"/>
      <c r="R18" s="519"/>
      <c r="S18" s="519"/>
      <c r="T18" s="519"/>
      <c r="U18" s="519"/>
      <c r="V18" s="520"/>
      <c r="W18" s="412"/>
      <c r="X18" s="413"/>
      <c r="Y18" s="413"/>
      <c r="Z18" s="413"/>
      <c r="AA18" s="413"/>
      <c r="AB18" s="404"/>
      <c r="AC18" s="521">
        <v>66.2</v>
      </c>
      <c r="AD18" s="522"/>
      <c r="AE18" s="522"/>
      <c r="AF18" s="522"/>
      <c r="AG18" s="523"/>
      <c r="AH18" s="521">
        <v>63.5</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11929075</v>
      </c>
      <c r="BO18" s="395"/>
      <c r="BP18" s="395"/>
      <c r="BQ18" s="395"/>
      <c r="BR18" s="395"/>
      <c r="BS18" s="395"/>
      <c r="BT18" s="395"/>
      <c r="BU18" s="396"/>
      <c r="BV18" s="394">
        <v>11732614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1"/>
      <c r="B19" s="516" t="s">
        <v>163</v>
      </c>
      <c r="C19" s="437"/>
      <c r="D19" s="437"/>
      <c r="E19" s="517"/>
      <c r="F19" s="517"/>
      <c r="G19" s="517"/>
      <c r="H19" s="517"/>
      <c r="I19" s="517"/>
      <c r="J19" s="517"/>
      <c r="K19" s="517"/>
      <c r="L19" s="525">
        <v>91</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17087647</v>
      </c>
      <c r="BO19" s="395"/>
      <c r="BP19" s="395"/>
      <c r="BQ19" s="395"/>
      <c r="BR19" s="395"/>
      <c r="BS19" s="395"/>
      <c r="BT19" s="395"/>
      <c r="BU19" s="396"/>
      <c r="BV19" s="394">
        <v>16712305</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1"/>
      <c r="B20" s="516" t="s">
        <v>165</v>
      </c>
      <c r="C20" s="437"/>
      <c r="D20" s="437"/>
      <c r="E20" s="517"/>
      <c r="F20" s="517"/>
      <c r="G20" s="517"/>
      <c r="H20" s="517"/>
      <c r="I20" s="517"/>
      <c r="J20" s="517"/>
      <c r="K20" s="517"/>
      <c r="L20" s="525">
        <v>14135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1"/>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1"/>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20700251</v>
      </c>
      <c r="BO22" s="358"/>
      <c r="BP22" s="358"/>
      <c r="BQ22" s="358"/>
      <c r="BR22" s="358"/>
      <c r="BS22" s="358"/>
      <c r="BT22" s="358"/>
      <c r="BU22" s="359"/>
      <c r="BV22" s="357">
        <v>21898264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1"/>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15747231</v>
      </c>
      <c r="BO23" s="395"/>
      <c r="BP23" s="395"/>
      <c r="BQ23" s="395"/>
      <c r="BR23" s="395"/>
      <c r="BS23" s="395"/>
      <c r="BT23" s="395"/>
      <c r="BU23" s="396"/>
      <c r="BV23" s="394">
        <v>16128293</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1"/>
      <c r="B24" s="565"/>
      <c r="C24" s="541"/>
      <c r="D24" s="542"/>
      <c r="E24" s="444" t="s">
        <v>175</v>
      </c>
      <c r="F24" s="424"/>
      <c r="G24" s="424"/>
      <c r="H24" s="424"/>
      <c r="I24" s="424"/>
      <c r="J24" s="424"/>
      <c r="K24" s="425"/>
      <c r="L24" s="445">
        <v>1</v>
      </c>
      <c r="M24" s="446"/>
      <c r="N24" s="446"/>
      <c r="O24" s="446"/>
      <c r="P24" s="488"/>
      <c r="Q24" s="445">
        <v>6320</v>
      </c>
      <c r="R24" s="446"/>
      <c r="S24" s="446"/>
      <c r="T24" s="446"/>
      <c r="U24" s="446"/>
      <c r="V24" s="488"/>
      <c r="W24" s="540"/>
      <c r="X24" s="541"/>
      <c r="Y24" s="542"/>
      <c r="Z24" s="444" t="s">
        <v>176</v>
      </c>
      <c r="AA24" s="424"/>
      <c r="AB24" s="424"/>
      <c r="AC24" s="424"/>
      <c r="AD24" s="424"/>
      <c r="AE24" s="424"/>
      <c r="AF24" s="424"/>
      <c r="AG24" s="425"/>
      <c r="AH24" s="445">
        <v>417</v>
      </c>
      <c r="AI24" s="446"/>
      <c r="AJ24" s="446"/>
      <c r="AK24" s="446"/>
      <c r="AL24" s="488"/>
      <c r="AM24" s="445">
        <v>1293951</v>
      </c>
      <c r="AN24" s="446"/>
      <c r="AO24" s="446"/>
      <c r="AP24" s="446"/>
      <c r="AQ24" s="446"/>
      <c r="AR24" s="488"/>
      <c r="AS24" s="445">
        <v>3103</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18635467</v>
      </c>
      <c r="BO24" s="395"/>
      <c r="BP24" s="395"/>
      <c r="BQ24" s="395"/>
      <c r="BR24" s="395"/>
      <c r="BS24" s="395"/>
      <c r="BT24" s="395"/>
      <c r="BU24" s="396"/>
      <c r="BV24" s="394">
        <v>19299625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1"/>
      <c r="B25" s="565"/>
      <c r="C25" s="541"/>
      <c r="D25" s="542"/>
      <c r="E25" s="444" t="s">
        <v>178</v>
      </c>
      <c r="F25" s="424"/>
      <c r="G25" s="424"/>
      <c r="H25" s="424"/>
      <c r="I25" s="424"/>
      <c r="J25" s="424"/>
      <c r="K25" s="425"/>
      <c r="L25" s="445">
        <v>1</v>
      </c>
      <c r="M25" s="446"/>
      <c r="N25" s="446"/>
      <c r="O25" s="446"/>
      <c r="P25" s="488"/>
      <c r="Q25" s="445">
        <v>6300</v>
      </c>
      <c r="R25" s="446"/>
      <c r="S25" s="446"/>
      <c r="T25" s="446"/>
      <c r="U25" s="446"/>
      <c r="V25" s="488"/>
      <c r="W25" s="540"/>
      <c r="X25" s="541"/>
      <c r="Y25" s="542"/>
      <c r="Z25" s="444" t="s">
        <v>179</v>
      </c>
      <c r="AA25" s="424"/>
      <c r="AB25" s="424"/>
      <c r="AC25" s="424"/>
      <c r="AD25" s="424"/>
      <c r="AE25" s="424"/>
      <c r="AF25" s="424"/>
      <c r="AG25" s="425"/>
      <c r="AH25" s="445">
        <v>65</v>
      </c>
      <c r="AI25" s="446"/>
      <c r="AJ25" s="446"/>
      <c r="AK25" s="446"/>
      <c r="AL25" s="488"/>
      <c r="AM25" s="445">
        <v>183495</v>
      </c>
      <c r="AN25" s="446"/>
      <c r="AO25" s="446"/>
      <c r="AP25" s="446"/>
      <c r="AQ25" s="446"/>
      <c r="AR25" s="488"/>
      <c r="AS25" s="445">
        <v>2823</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1543925</v>
      </c>
      <c r="BO25" s="358"/>
      <c r="BP25" s="358"/>
      <c r="BQ25" s="358"/>
      <c r="BR25" s="358"/>
      <c r="BS25" s="358"/>
      <c r="BT25" s="358"/>
      <c r="BU25" s="359"/>
      <c r="BV25" s="357">
        <v>1773690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1"/>
      <c r="B26" s="565"/>
      <c r="C26" s="541"/>
      <c r="D26" s="542"/>
      <c r="E26" s="444" t="s">
        <v>181</v>
      </c>
      <c r="F26" s="424"/>
      <c r="G26" s="424"/>
      <c r="H26" s="424"/>
      <c r="I26" s="424"/>
      <c r="J26" s="424"/>
      <c r="K26" s="425"/>
      <c r="L26" s="445">
        <v>1</v>
      </c>
      <c r="M26" s="446"/>
      <c r="N26" s="446"/>
      <c r="O26" s="446"/>
      <c r="P26" s="488"/>
      <c r="Q26" s="445">
        <v>5600</v>
      </c>
      <c r="R26" s="446"/>
      <c r="S26" s="446"/>
      <c r="T26" s="446"/>
      <c r="U26" s="446"/>
      <c r="V26" s="488"/>
      <c r="W26" s="540"/>
      <c r="X26" s="541"/>
      <c r="Y26" s="542"/>
      <c r="Z26" s="444" t="s">
        <v>182</v>
      </c>
      <c r="AA26" s="546"/>
      <c r="AB26" s="546"/>
      <c r="AC26" s="546"/>
      <c r="AD26" s="546"/>
      <c r="AE26" s="546"/>
      <c r="AF26" s="546"/>
      <c r="AG26" s="547"/>
      <c r="AH26" s="445">
        <v>3</v>
      </c>
      <c r="AI26" s="446"/>
      <c r="AJ26" s="446"/>
      <c r="AK26" s="446"/>
      <c r="AL26" s="488"/>
      <c r="AM26" s="445">
        <v>9711</v>
      </c>
      <c r="AN26" s="446"/>
      <c r="AO26" s="446"/>
      <c r="AP26" s="446"/>
      <c r="AQ26" s="446"/>
      <c r="AR26" s="488"/>
      <c r="AS26" s="445">
        <v>3237</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141</v>
      </c>
      <c r="BO26" s="395"/>
      <c r="BP26" s="395"/>
      <c r="BQ26" s="395"/>
      <c r="BR26" s="395"/>
      <c r="BS26" s="395"/>
      <c r="BT26" s="395"/>
      <c r="BU26" s="396"/>
      <c r="BV26" s="394" t="s">
        <v>141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1"/>
      <c r="B27" s="565"/>
      <c r="C27" s="541"/>
      <c r="D27" s="542"/>
      <c r="E27" s="444" t="s">
        <v>184</v>
      </c>
      <c r="F27" s="424"/>
      <c r="G27" s="424"/>
      <c r="H27" s="424"/>
      <c r="I27" s="424"/>
      <c r="J27" s="424"/>
      <c r="K27" s="425"/>
      <c r="L27" s="445">
        <v>1</v>
      </c>
      <c r="M27" s="446"/>
      <c r="N27" s="446"/>
      <c r="O27" s="446"/>
      <c r="P27" s="488"/>
      <c r="Q27" s="445">
        <v>4250</v>
      </c>
      <c r="R27" s="446"/>
      <c r="S27" s="446"/>
      <c r="T27" s="446"/>
      <c r="U27" s="446"/>
      <c r="V27" s="488"/>
      <c r="W27" s="540"/>
      <c r="X27" s="541"/>
      <c r="Y27" s="542"/>
      <c r="Z27" s="444" t="s">
        <v>185</v>
      </c>
      <c r="AA27" s="424"/>
      <c r="AB27" s="424"/>
      <c r="AC27" s="424"/>
      <c r="AD27" s="424"/>
      <c r="AE27" s="424"/>
      <c r="AF27" s="424"/>
      <c r="AG27" s="425"/>
      <c r="AH27" s="445">
        <v>2</v>
      </c>
      <c r="AI27" s="446"/>
      <c r="AJ27" s="446"/>
      <c r="AK27" s="446"/>
      <c r="AL27" s="488"/>
      <c r="AM27" s="445" t="s">
        <v>186</v>
      </c>
      <c r="AN27" s="446"/>
      <c r="AO27" s="446"/>
      <c r="AP27" s="446"/>
      <c r="AQ27" s="446"/>
      <c r="AR27" s="488"/>
      <c r="AS27" s="445" t="s">
        <v>186</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v>448890</v>
      </c>
      <c r="BO27" s="514"/>
      <c r="BP27" s="514"/>
      <c r="BQ27" s="514"/>
      <c r="BR27" s="514"/>
      <c r="BS27" s="514"/>
      <c r="BT27" s="514"/>
      <c r="BU27" s="515"/>
      <c r="BV27" s="513">
        <v>448562</v>
      </c>
      <c r="BW27" s="514"/>
      <c r="BX27" s="514"/>
      <c r="BY27" s="514"/>
      <c r="BZ27" s="514"/>
      <c r="CA27" s="514"/>
      <c r="CB27" s="514"/>
      <c r="CC27" s="515"/>
      <c r="CD27" s="186"/>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1"/>
      <c r="B28" s="565"/>
      <c r="C28" s="541"/>
      <c r="D28" s="542"/>
      <c r="E28" s="444" t="s">
        <v>188</v>
      </c>
      <c r="F28" s="424"/>
      <c r="G28" s="424"/>
      <c r="H28" s="424"/>
      <c r="I28" s="424"/>
      <c r="J28" s="424"/>
      <c r="K28" s="425"/>
      <c r="L28" s="445">
        <v>1</v>
      </c>
      <c r="M28" s="446"/>
      <c r="N28" s="446"/>
      <c r="O28" s="446"/>
      <c r="P28" s="488"/>
      <c r="Q28" s="445">
        <v>3600</v>
      </c>
      <c r="R28" s="446"/>
      <c r="S28" s="446"/>
      <c r="T28" s="446"/>
      <c r="U28" s="446"/>
      <c r="V28" s="488"/>
      <c r="W28" s="540"/>
      <c r="X28" s="541"/>
      <c r="Y28" s="542"/>
      <c r="Z28" s="444" t="s">
        <v>189</v>
      </c>
      <c r="AA28" s="424"/>
      <c r="AB28" s="424"/>
      <c r="AC28" s="424"/>
      <c r="AD28" s="424"/>
      <c r="AE28" s="424"/>
      <c r="AF28" s="424"/>
      <c r="AG28" s="425"/>
      <c r="AH28" s="445" t="s">
        <v>141</v>
      </c>
      <c r="AI28" s="446"/>
      <c r="AJ28" s="446"/>
      <c r="AK28" s="446"/>
      <c r="AL28" s="488"/>
      <c r="AM28" s="445" t="s">
        <v>141</v>
      </c>
      <c r="AN28" s="446"/>
      <c r="AO28" s="446"/>
      <c r="AP28" s="446"/>
      <c r="AQ28" s="446"/>
      <c r="AR28" s="488"/>
      <c r="AS28" s="445" t="s">
        <v>141</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3746056</v>
      </c>
      <c r="BO28" s="358"/>
      <c r="BP28" s="358"/>
      <c r="BQ28" s="358"/>
      <c r="BR28" s="358"/>
      <c r="BS28" s="358"/>
      <c r="BT28" s="358"/>
      <c r="BU28" s="359"/>
      <c r="BV28" s="357">
        <v>3048055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1"/>
      <c r="B29" s="565"/>
      <c r="C29" s="541"/>
      <c r="D29" s="542"/>
      <c r="E29" s="444" t="s">
        <v>191</v>
      </c>
      <c r="F29" s="424"/>
      <c r="G29" s="424"/>
      <c r="H29" s="424"/>
      <c r="I29" s="424"/>
      <c r="J29" s="424"/>
      <c r="K29" s="425"/>
      <c r="L29" s="445">
        <v>16</v>
      </c>
      <c r="M29" s="446"/>
      <c r="N29" s="446"/>
      <c r="O29" s="446"/>
      <c r="P29" s="488"/>
      <c r="Q29" s="445">
        <v>3200</v>
      </c>
      <c r="R29" s="446"/>
      <c r="S29" s="446"/>
      <c r="T29" s="446"/>
      <c r="U29" s="446"/>
      <c r="V29" s="488"/>
      <c r="W29" s="543"/>
      <c r="X29" s="544"/>
      <c r="Y29" s="545"/>
      <c r="Z29" s="444" t="s">
        <v>192</v>
      </c>
      <c r="AA29" s="424"/>
      <c r="AB29" s="424"/>
      <c r="AC29" s="424"/>
      <c r="AD29" s="424"/>
      <c r="AE29" s="424"/>
      <c r="AF29" s="424"/>
      <c r="AG29" s="425"/>
      <c r="AH29" s="445">
        <v>419</v>
      </c>
      <c r="AI29" s="446"/>
      <c r="AJ29" s="446"/>
      <c r="AK29" s="446"/>
      <c r="AL29" s="488"/>
      <c r="AM29" s="445">
        <v>1299299</v>
      </c>
      <c r="AN29" s="446"/>
      <c r="AO29" s="446"/>
      <c r="AP29" s="446"/>
      <c r="AQ29" s="446"/>
      <c r="AR29" s="488"/>
      <c r="AS29" s="445">
        <v>3101</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163536</v>
      </c>
      <c r="BO29" s="395"/>
      <c r="BP29" s="395"/>
      <c r="BQ29" s="395"/>
      <c r="BR29" s="395"/>
      <c r="BS29" s="395"/>
      <c r="BT29" s="395"/>
      <c r="BU29" s="396"/>
      <c r="BV29" s="394">
        <v>167483</v>
      </c>
      <c r="BW29" s="395"/>
      <c r="BX29" s="395"/>
      <c r="BY29" s="395"/>
      <c r="BZ29" s="395"/>
      <c r="CA29" s="395"/>
      <c r="CB29" s="395"/>
      <c r="CC29" s="396"/>
      <c r="CD29" s="186"/>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1"/>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96.8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3393607</v>
      </c>
      <c r="BO30" s="514"/>
      <c r="BP30" s="514"/>
      <c r="BQ30" s="514"/>
      <c r="BR30" s="514"/>
      <c r="BS30" s="514"/>
      <c r="BT30" s="514"/>
      <c r="BU30" s="515"/>
      <c r="BV30" s="513">
        <v>3378566</v>
      </c>
      <c r="BW30" s="514"/>
      <c r="BX30" s="514"/>
      <c r="BY30" s="514"/>
      <c r="BZ30" s="514"/>
      <c r="CA30" s="514"/>
      <c r="CB30" s="514"/>
      <c r="CC30" s="515"/>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1"/>
      <c r="B31" s="193"/>
      <c r="DI31" s="194"/>
    </row>
    <row r="32" spans="1:113" ht="13.5" customHeight="1" x14ac:dyDescent="0.15">
      <c r="A32" s="171"/>
      <c r="B32" s="195"/>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194"/>
    </row>
    <row r="33" spans="1:113" ht="13.5" customHeight="1" x14ac:dyDescent="0.15">
      <c r="A33" s="171"/>
      <c r="B33" s="195"/>
      <c r="C33" s="418" t="s">
        <v>201</v>
      </c>
      <c r="D33" s="418"/>
      <c r="E33" s="383" t="s">
        <v>202</v>
      </c>
      <c r="F33" s="383"/>
      <c r="G33" s="383"/>
      <c r="H33" s="383"/>
      <c r="I33" s="383"/>
      <c r="J33" s="383"/>
      <c r="K33" s="383"/>
      <c r="L33" s="383"/>
      <c r="M33" s="383"/>
      <c r="N33" s="383"/>
      <c r="O33" s="383"/>
      <c r="P33" s="383"/>
      <c r="Q33" s="383"/>
      <c r="R33" s="383"/>
      <c r="S33" s="383"/>
      <c r="T33" s="196"/>
      <c r="U33" s="418" t="s">
        <v>201</v>
      </c>
      <c r="V33" s="418"/>
      <c r="W33" s="383" t="s">
        <v>202</v>
      </c>
      <c r="X33" s="383"/>
      <c r="Y33" s="383"/>
      <c r="Z33" s="383"/>
      <c r="AA33" s="383"/>
      <c r="AB33" s="383"/>
      <c r="AC33" s="383"/>
      <c r="AD33" s="383"/>
      <c r="AE33" s="383"/>
      <c r="AF33" s="383"/>
      <c r="AG33" s="383"/>
      <c r="AH33" s="383"/>
      <c r="AI33" s="383"/>
      <c r="AJ33" s="383"/>
      <c r="AK33" s="383"/>
      <c r="AL33" s="196"/>
      <c r="AM33" s="418" t="s">
        <v>203</v>
      </c>
      <c r="AN33" s="418"/>
      <c r="AO33" s="383" t="s">
        <v>204</v>
      </c>
      <c r="AP33" s="383"/>
      <c r="AQ33" s="383"/>
      <c r="AR33" s="383"/>
      <c r="AS33" s="383"/>
      <c r="AT33" s="383"/>
      <c r="AU33" s="383"/>
      <c r="AV33" s="383"/>
      <c r="AW33" s="383"/>
      <c r="AX33" s="383"/>
      <c r="AY33" s="383"/>
      <c r="AZ33" s="383"/>
      <c r="BA33" s="383"/>
      <c r="BB33" s="383"/>
      <c r="BC33" s="383"/>
      <c r="BD33" s="197"/>
      <c r="BE33" s="383" t="s">
        <v>205</v>
      </c>
      <c r="BF33" s="383"/>
      <c r="BG33" s="383" t="s">
        <v>206</v>
      </c>
      <c r="BH33" s="383"/>
      <c r="BI33" s="383"/>
      <c r="BJ33" s="383"/>
      <c r="BK33" s="383"/>
      <c r="BL33" s="383"/>
      <c r="BM33" s="383"/>
      <c r="BN33" s="383"/>
      <c r="BO33" s="383"/>
      <c r="BP33" s="383"/>
      <c r="BQ33" s="383"/>
      <c r="BR33" s="383"/>
      <c r="BS33" s="383"/>
      <c r="BT33" s="383"/>
      <c r="BU33" s="383"/>
      <c r="BV33" s="197"/>
      <c r="BW33" s="418" t="s">
        <v>205</v>
      </c>
      <c r="BX33" s="418"/>
      <c r="BY33" s="383" t="s">
        <v>207</v>
      </c>
      <c r="BZ33" s="383"/>
      <c r="CA33" s="383"/>
      <c r="CB33" s="383"/>
      <c r="CC33" s="383"/>
      <c r="CD33" s="383"/>
      <c r="CE33" s="383"/>
      <c r="CF33" s="383"/>
      <c r="CG33" s="383"/>
      <c r="CH33" s="383"/>
      <c r="CI33" s="383"/>
      <c r="CJ33" s="383"/>
      <c r="CK33" s="383"/>
      <c r="CL33" s="383"/>
      <c r="CM33" s="383"/>
      <c r="CN33" s="196"/>
      <c r="CO33" s="418" t="s">
        <v>201</v>
      </c>
      <c r="CP33" s="418"/>
      <c r="CQ33" s="383" t="s">
        <v>208</v>
      </c>
      <c r="CR33" s="383"/>
      <c r="CS33" s="383"/>
      <c r="CT33" s="383"/>
      <c r="CU33" s="383"/>
      <c r="CV33" s="383"/>
      <c r="CW33" s="383"/>
      <c r="CX33" s="383"/>
      <c r="CY33" s="383"/>
      <c r="CZ33" s="383"/>
      <c r="DA33" s="383"/>
      <c r="DB33" s="383"/>
      <c r="DC33" s="383"/>
      <c r="DD33" s="383"/>
      <c r="DE33" s="383"/>
      <c r="DF33" s="196"/>
      <c r="DG33" s="583" t="s">
        <v>209</v>
      </c>
      <c r="DH33" s="583"/>
      <c r="DI33" s="198"/>
    </row>
    <row r="34" spans="1:113" ht="32.25" customHeight="1" x14ac:dyDescent="0.15">
      <c r="A34" s="171"/>
      <c r="B34" s="195"/>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1"/>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1"/>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1"/>
      <c r="BE34" s="584">
        <f>IF(BG34="","",MAX(C34:D43,U34:V43,AM34:AN43)+1)</f>
        <v>7</v>
      </c>
      <c r="BF34" s="584"/>
      <c r="BG34" s="585" t="str">
        <f>IF('各会計、関係団体の財政状況及び健全化判断比率'!B33="","",'各会計、関係団体の財政状況及び健全化判断比率'!B33)</f>
        <v>湯本温泉事業特別会計</v>
      </c>
      <c r="BH34" s="585"/>
      <c r="BI34" s="585"/>
      <c r="BJ34" s="585"/>
      <c r="BK34" s="585"/>
      <c r="BL34" s="585"/>
      <c r="BM34" s="585"/>
      <c r="BN34" s="585"/>
      <c r="BO34" s="585"/>
      <c r="BP34" s="585"/>
      <c r="BQ34" s="585"/>
      <c r="BR34" s="585"/>
      <c r="BS34" s="585"/>
      <c r="BT34" s="585"/>
      <c r="BU34" s="585"/>
      <c r="BV34" s="171"/>
      <c r="BW34" s="584">
        <f>IF(BY34="","",MAX(C34:D43,U34:V43,AM34:AN43,BE34:BF43)+1)</f>
        <v>8</v>
      </c>
      <c r="BX34" s="584"/>
      <c r="BY34" s="585" t="str">
        <f>IF('各会計、関係団体の財政状況及び健全化判断比率'!B68="","",'各会計、関係団体の財政状況及び健全化判断比率'!B68)</f>
        <v>山口県市町総合事務組合一般会計</v>
      </c>
      <c r="BZ34" s="585"/>
      <c r="CA34" s="585"/>
      <c r="CB34" s="585"/>
      <c r="CC34" s="585"/>
      <c r="CD34" s="585"/>
      <c r="CE34" s="585"/>
      <c r="CF34" s="585"/>
      <c r="CG34" s="585"/>
      <c r="CH34" s="585"/>
      <c r="CI34" s="585"/>
      <c r="CJ34" s="585"/>
      <c r="CK34" s="585"/>
      <c r="CL34" s="585"/>
      <c r="CM34" s="585"/>
      <c r="CN34" s="171"/>
      <c r="CO34" s="584">
        <f>IF(CQ34="","",MAX(C34:D43,U34:V43,AM34:AN43,BE34:BF43,BW34:BX43)+1)</f>
        <v>16</v>
      </c>
      <c r="CP34" s="584"/>
      <c r="CQ34" s="585" t="str">
        <f>IF('各会計、関係団体の財政状況及び健全化判断比率'!BS7="","",'各会計、関係団体の財政状況及び健全化判断比率'!BS7)</f>
        <v>長門市文化振興財団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98"/>
    </row>
    <row r="35" spans="1:113" ht="32.25" customHeight="1" x14ac:dyDescent="0.15">
      <c r="A35" s="171"/>
      <c r="B35" s="195"/>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1"/>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1"/>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1"/>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1"/>
      <c r="BW35" s="584">
        <f t="shared" ref="BW35:BW43" si="2">IF(BY35="","",BW34+1)</f>
        <v>9</v>
      </c>
      <c r="BX35" s="584"/>
      <c r="BY35" s="585" t="str">
        <f>IF('各会計、関係団体の財政状況及び健全化判断比率'!B69="","",'各会計、関係団体の財政状況及び健全化判断比率'!B69)</f>
        <v>山口県市町総合事務組合消防団員補償等特別会計</v>
      </c>
      <c r="BZ35" s="585"/>
      <c r="CA35" s="585"/>
      <c r="CB35" s="585"/>
      <c r="CC35" s="585"/>
      <c r="CD35" s="585"/>
      <c r="CE35" s="585"/>
      <c r="CF35" s="585"/>
      <c r="CG35" s="585"/>
      <c r="CH35" s="585"/>
      <c r="CI35" s="585"/>
      <c r="CJ35" s="585"/>
      <c r="CK35" s="585"/>
      <c r="CL35" s="585"/>
      <c r="CM35" s="585"/>
      <c r="CN35" s="171"/>
      <c r="CO35" s="584">
        <f t="shared" ref="CO35:CO43" si="3">IF(CQ35="","",CO34+1)</f>
        <v>17</v>
      </c>
      <c r="CP35" s="584"/>
      <c r="CQ35" s="585" t="str">
        <f>IF('各会計、関係団体の財政状況及び健全化判断比率'!BS8="","",'各会計、関係団体の財政状況及び健全化判断比率'!BS8)</f>
        <v>ながと物産</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98"/>
    </row>
    <row r="36" spans="1:113" ht="32.25" customHeight="1" x14ac:dyDescent="0.15">
      <c r="A36" s="171"/>
      <c r="B36" s="195"/>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1"/>
      <c r="U36" s="584">
        <f t="shared" ref="U36:U43" si="4">IF(W36="","",U35+1)</f>
        <v>4</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1"/>
      <c r="AM36" s="584" t="str">
        <f t="shared" si="0"/>
        <v/>
      </c>
      <c r="AN36" s="584"/>
      <c r="AO36" s="585"/>
      <c r="AP36" s="585"/>
      <c r="AQ36" s="585"/>
      <c r="AR36" s="585"/>
      <c r="AS36" s="585"/>
      <c r="AT36" s="585"/>
      <c r="AU36" s="585"/>
      <c r="AV36" s="585"/>
      <c r="AW36" s="585"/>
      <c r="AX36" s="585"/>
      <c r="AY36" s="585"/>
      <c r="AZ36" s="585"/>
      <c r="BA36" s="585"/>
      <c r="BB36" s="585"/>
      <c r="BC36" s="585"/>
      <c r="BD36" s="171"/>
      <c r="BE36" s="584" t="str">
        <f t="shared" si="1"/>
        <v/>
      </c>
      <c r="BF36" s="584"/>
      <c r="BG36" s="585"/>
      <c r="BH36" s="585"/>
      <c r="BI36" s="585"/>
      <c r="BJ36" s="585"/>
      <c r="BK36" s="585"/>
      <c r="BL36" s="585"/>
      <c r="BM36" s="585"/>
      <c r="BN36" s="585"/>
      <c r="BO36" s="585"/>
      <c r="BP36" s="585"/>
      <c r="BQ36" s="585"/>
      <c r="BR36" s="585"/>
      <c r="BS36" s="585"/>
      <c r="BT36" s="585"/>
      <c r="BU36" s="585"/>
      <c r="BV36" s="171"/>
      <c r="BW36" s="584">
        <f t="shared" si="2"/>
        <v>10</v>
      </c>
      <c r="BX36" s="584"/>
      <c r="BY36" s="585" t="str">
        <f>IF('各会計、関係団体の財政状況及び健全化判断比率'!B70="","",'各会計、関係団体の財政状況及び健全化判断比率'!B70)</f>
        <v>山口県市町総合事務組合非常勤職員公務災害補償特別会計</v>
      </c>
      <c r="BZ36" s="585"/>
      <c r="CA36" s="585"/>
      <c r="CB36" s="585"/>
      <c r="CC36" s="585"/>
      <c r="CD36" s="585"/>
      <c r="CE36" s="585"/>
      <c r="CF36" s="585"/>
      <c r="CG36" s="585"/>
      <c r="CH36" s="585"/>
      <c r="CI36" s="585"/>
      <c r="CJ36" s="585"/>
      <c r="CK36" s="585"/>
      <c r="CL36" s="585"/>
      <c r="CM36" s="585"/>
      <c r="CN36" s="171"/>
      <c r="CO36" s="584">
        <f t="shared" si="3"/>
        <v>18</v>
      </c>
      <c r="CP36" s="584"/>
      <c r="CQ36" s="585" t="str">
        <f>IF('各会計、関係団体の財政状況及び健全化判断比率'!BS9="","",'各会計、関係団体の財政状況及び健全化判断比率'!BS9)</f>
        <v>アグリながと</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98"/>
    </row>
    <row r="37" spans="1:113" ht="32.25" customHeight="1" x14ac:dyDescent="0.15">
      <c r="A37" s="171"/>
      <c r="B37" s="195"/>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1"/>
      <c r="U37" s="584" t="str">
        <f t="shared" si="4"/>
        <v/>
      </c>
      <c r="V37" s="584"/>
      <c r="W37" s="585"/>
      <c r="X37" s="585"/>
      <c r="Y37" s="585"/>
      <c r="Z37" s="585"/>
      <c r="AA37" s="585"/>
      <c r="AB37" s="585"/>
      <c r="AC37" s="585"/>
      <c r="AD37" s="585"/>
      <c r="AE37" s="585"/>
      <c r="AF37" s="585"/>
      <c r="AG37" s="585"/>
      <c r="AH37" s="585"/>
      <c r="AI37" s="585"/>
      <c r="AJ37" s="585"/>
      <c r="AK37" s="585"/>
      <c r="AL37" s="171"/>
      <c r="AM37" s="584" t="str">
        <f t="shared" si="0"/>
        <v/>
      </c>
      <c r="AN37" s="584"/>
      <c r="AO37" s="585"/>
      <c r="AP37" s="585"/>
      <c r="AQ37" s="585"/>
      <c r="AR37" s="585"/>
      <c r="AS37" s="585"/>
      <c r="AT37" s="585"/>
      <c r="AU37" s="585"/>
      <c r="AV37" s="585"/>
      <c r="AW37" s="585"/>
      <c r="AX37" s="585"/>
      <c r="AY37" s="585"/>
      <c r="AZ37" s="585"/>
      <c r="BA37" s="585"/>
      <c r="BB37" s="585"/>
      <c r="BC37" s="585"/>
      <c r="BD37" s="171"/>
      <c r="BE37" s="584" t="str">
        <f t="shared" si="1"/>
        <v/>
      </c>
      <c r="BF37" s="584"/>
      <c r="BG37" s="585"/>
      <c r="BH37" s="585"/>
      <c r="BI37" s="585"/>
      <c r="BJ37" s="585"/>
      <c r="BK37" s="585"/>
      <c r="BL37" s="585"/>
      <c r="BM37" s="585"/>
      <c r="BN37" s="585"/>
      <c r="BO37" s="585"/>
      <c r="BP37" s="585"/>
      <c r="BQ37" s="585"/>
      <c r="BR37" s="585"/>
      <c r="BS37" s="585"/>
      <c r="BT37" s="585"/>
      <c r="BU37" s="585"/>
      <c r="BV37" s="171"/>
      <c r="BW37" s="584">
        <f t="shared" si="2"/>
        <v>11</v>
      </c>
      <c r="BX37" s="584"/>
      <c r="BY37" s="585" t="str">
        <f>IF('各会計、関係団体の財政状況及び健全化判断比率'!B71="","",'各会計、関係団体の財政状況及び健全化判断比率'!B71)</f>
        <v>山口県市町総合事務組合山口県市町公平委員会特別会計</v>
      </c>
      <c r="BZ37" s="585"/>
      <c r="CA37" s="585"/>
      <c r="CB37" s="585"/>
      <c r="CC37" s="585"/>
      <c r="CD37" s="585"/>
      <c r="CE37" s="585"/>
      <c r="CF37" s="585"/>
      <c r="CG37" s="585"/>
      <c r="CH37" s="585"/>
      <c r="CI37" s="585"/>
      <c r="CJ37" s="585"/>
      <c r="CK37" s="585"/>
      <c r="CL37" s="585"/>
      <c r="CM37" s="585"/>
      <c r="CN37" s="171"/>
      <c r="CO37" s="584">
        <f t="shared" si="3"/>
        <v>19</v>
      </c>
      <c r="CP37" s="584"/>
      <c r="CQ37" s="585" t="str">
        <f>IF('各会計、関係団体の財政状況及び健全化判断比率'!BS10="","",'各会計、関係団体の財政状況及び健全化判断比率'!BS10)</f>
        <v>リフォレながと</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98"/>
    </row>
    <row r="38" spans="1:113" ht="32.25" customHeight="1" x14ac:dyDescent="0.15">
      <c r="A38" s="171"/>
      <c r="B38" s="195"/>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1"/>
      <c r="U38" s="584" t="str">
        <f t="shared" si="4"/>
        <v/>
      </c>
      <c r="V38" s="584"/>
      <c r="W38" s="585"/>
      <c r="X38" s="585"/>
      <c r="Y38" s="585"/>
      <c r="Z38" s="585"/>
      <c r="AA38" s="585"/>
      <c r="AB38" s="585"/>
      <c r="AC38" s="585"/>
      <c r="AD38" s="585"/>
      <c r="AE38" s="585"/>
      <c r="AF38" s="585"/>
      <c r="AG38" s="585"/>
      <c r="AH38" s="585"/>
      <c r="AI38" s="585"/>
      <c r="AJ38" s="585"/>
      <c r="AK38" s="585"/>
      <c r="AL38" s="171"/>
      <c r="AM38" s="584" t="str">
        <f t="shared" si="0"/>
        <v/>
      </c>
      <c r="AN38" s="584"/>
      <c r="AO38" s="585"/>
      <c r="AP38" s="585"/>
      <c r="AQ38" s="585"/>
      <c r="AR38" s="585"/>
      <c r="AS38" s="585"/>
      <c r="AT38" s="585"/>
      <c r="AU38" s="585"/>
      <c r="AV38" s="585"/>
      <c r="AW38" s="585"/>
      <c r="AX38" s="585"/>
      <c r="AY38" s="585"/>
      <c r="AZ38" s="585"/>
      <c r="BA38" s="585"/>
      <c r="BB38" s="585"/>
      <c r="BC38" s="585"/>
      <c r="BD38" s="171"/>
      <c r="BE38" s="584" t="str">
        <f t="shared" si="1"/>
        <v/>
      </c>
      <c r="BF38" s="584"/>
      <c r="BG38" s="585"/>
      <c r="BH38" s="585"/>
      <c r="BI38" s="585"/>
      <c r="BJ38" s="585"/>
      <c r="BK38" s="585"/>
      <c r="BL38" s="585"/>
      <c r="BM38" s="585"/>
      <c r="BN38" s="585"/>
      <c r="BO38" s="585"/>
      <c r="BP38" s="585"/>
      <c r="BQ38" s="585"/>
      <c r="BR38" s="585"/>
      <c r="BS38" s="585"/>
      <c r="BT38" s="585"/>
      <c r="BU38" s="585"/>
      <c r="BV38" s="171"/>
      <c r="BW38" s="584">
        <f t="shared" si="2"/>
        <v>12</v>
      </c>
      <c r="BX38" s="584"/>
      <c r="BY38" s="585" t="str">
        <f>IF('各会計、関係団体の財政状況及び健全化判断比率'!B72="","",'各会計、関係団体の財政状況及び健全化判断比率'!B72)</f>
        <v>山口県市町総合事務組合山口県自治会館管理特別会計</v>
      </c>
      <c r="BZ38" s="585"/>
      <c r="CA38" s="585"/>
      <c r="CB38" s="585"/>
      <c r="CC38" s="585"/>
      <c r="CD38" s="585"/>
      <c r="CE38" s="585"/>
      <c r="CF38" s="585"/>
      <c r="CG38" s="585"/>
      <c r="CH38" s="585"/>
      <c r="CI38" s="585"/>
      <c r="CJ38" s="585"/>
      <c r="CK38" s="585"/>
      <c r="CL38" s="585"/>
      <c r="CM38" s="585"/>
      <c r="CN38" s="171"/>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98"/>
    </row>
    <row r="39" spans="1:113" ht="32.25" customHeight="1" x14ac:dyDescent="0.15">
      <c r="A39" s="171"/>
      <c r="B39" s="195"/>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1"/>
      <c r="U39" s="584" t="str">
        <f t="shared" si="4"/>
        <v/>
      </c>
      <c r="V39" s="584"/>
      <c r="W39" s="585"/>
      <c r="X39" s="585"/>
      <c r="Y39" s="585"/>
      <c r="Z39" s="585"/>
      <c r="AA39" s="585"/>
      <c r="AB39" s="585"/>
      <c r="AC39" s="585"/>
      <c r="AD39" s="585"/>
      <c r="AE39" s="585"/>
      <c r="AF39" s="585"/>
      <c r="AG39" s="585"/>
      <c r="AH39" s="585"/>
      <c r="AI39" s="585"/>
      <c r="AJ39" s="585"/>
      <c r="AK39" s="585"/>
      <c r="AL39" s="171"/>
      <c r="AM39" s="584" t="str">
        <f t="shared" si="0"/>
        <v/>
      </c>
      <c r="AN39" s="584"/>
      <c r="AO39" s="585"/>
      <c r="AP39" s="585"/>
      <c r="AQ39" s="585"/>
      <c r="AR39" s="585"/>
      <c r="AS39" s="585"/>
      <c r="AT39" s="585"/>
      <c r="AU39" s="585"/>
      <c r="AV39" s="585"/>
      <c r="AW39" s="585"/>
      <c r="AX39" s="585"/>
      <c r="AY39" s="585"/>
      <c r="AZ39" s="585"/>
      <c r="BA39" s="585"/>
      <c r="BB39" s="585"/>
      <c r="BC39" s="585"/>
      <c r="BD39" s="171"/>
      <c r="BE39" s="584" t="str">
        <f t="shared" si="1"/>
        <v/>
      </c>
      <c r="BF39" s="584"/>
      <c r="BG39" s="585"/>
      <c r="BH39" s="585"/>
      <c r="BI39" s="585"/>
      <c r="BJ39" s="585"/>
      <c r="BK39" s="585"/>
      <c r="BL39" s="585"/>
      <c r="BM39" s="585"/>
      <c r="BN39" s="585"/>
      <c r="BO39" s="585"/>
      <c r="BP39" s="585"/>
      <c r="BQ39" s="585"/>
      <c r="BR39" s="585"/>
      <c r="BS39" s="585"/>
      <c r="BT39" s="585"/>
      <c r="BU39" s="585"/>
      <c r="BV39" s="171"/>
      <c r="BW39" s="584">
        <f t="shared" si="2"/>
        <v>13</v>
      </c>
      <c r="BX39" s="584"/>
      <c r="BY39" s="585" t="str">
        <f>IF('各会計、関係団体の財政状況及び健全化判断比率'!B73="","",'各会計、関係団体の財政状況及び健全化判断比率'!B73)</f>
        <v>山口県後期高齢者医療広域連合一般会計</v>
      </c>
      <c r="BZ39" s="585"/>
      <c r="CA39" s="585"/>
      <c r="CB39" s="585"/>
      <c r="CC39" s="585"/>
      <c r="CD39" s="585"/>
      <c r="CE39" s="585"/>
      <c r="CF39" s="585"/>
      <c r="CG39" s="585"/>
      <c r="CH39" s="585"/>
      <c r="CI39" s="585"/>
      <c r="CJ39" s="585"/>
      <c r="CK39" s="585"/>
      <c r="CL39" s="585"/>
      <c r="CM39" s="585"/>
      <c r="CN39" s="171"/>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98"/>
    </row>
    <row r="40" spans="1:113" ht="32.25" customHeight="1" x14ac:dyDescent="0.15">
      <c r="A40" s="171"/>
      <c r="B40" s="195"/>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1"/>
      <c r="U40" s="584" t="str">
        <f t="shared" si="4"/>
        <v/>
      </c>
      <c r="V40" s="584"/>
      <c r="W40" s="585"/>
      <c r="X40" s="585"/>
      <c r="Y40" s="585"/>
      <c r="Z40" s="585"/>
      <c r="AA40" s="585"/>
      <c r="AB40" s="585"/>
      <c r="AC40" s="585"/>
      <c r="AD40" s="585"/>
      <c r="AE40" s="585"/>
      <c r="AF40" s="585"/>
      <c r="AG40" s="585"/>
      <c r="AH40" s="585"/>
      <c r="AI40" s="585"/>
      <c r="AJ40" s="585"/>
      <c r="AK40" s="585"/>
      <c r="AL40" s="171"/>
      <c r="AM40" s="584" t="str">
        <f t="shared" si="0"/>
        <v/>
      </c>
      <c r="AN40" s="584"/>
      <c r="AO40" s="585"/>
      <c r="AP40" s="585"/>
      <c r="AQ40" s="585"/>
      <c r="AR40" s="585"/>
      <c r="AS40" s="585"/>
      <c r="AT40" s="585"/>
      <c r="AU40" s="585"/>
      <c r="AV40" s="585"/>
      <c r="AW40" s="585"/>
      <c r="AX40" s="585"/>
      <c r="AY40" s="585"/>
      <c r="AZ40" s="585"/>
      <c r="BA40" s="585"/>
      <c r="BB40" s="585"/>
      <c r="BC40" s="585"/>
      <c r="BD40" s="171"/>
      <c r="BE40" s="584" t="str">
        <f t="shared" si="1"/>
        <v/>
      </c>
      <c r="BF40" s="584"/>
      <c r="BG40" s="585"/>
      <c r="BH40" s="585"/>
      <c r="BI40" s="585"/>
      <c r="BJ40" s="585"/>
      <c r="BK40" s="585"/>
      <c r="BL40" s="585"/>
      <c r="BM40" s="585"/>
      <c r="BN40" s="585"/>
      <c r="BO40" s="585"/>
      <c r="BP40" s="585"/>
      <c r="BQ40" s="585"/>
      <c r="BR40" s="585"/>
      <c r="BS40" s="585"/>
      <c r="BT40" s="585"/>
      <c r="BU40" s="585"/>
      <c r="BV40" s="171"/>
      <c r="BW40" s="584">
        <f t="shared" si="2"/>
        <v>14</v>
      </c>
      <c r="BX40" s="584"/>
      <c r="BY40" s="585" t="str">
        <f>IF('各会計、関係団体の財政状況及び健全化判断比率'!B74="","",'各会計、関係団体の財政状況及び健全化判断比率'!B74)</f>
        <v>山口県後期高齢者医療広域連合後期高齢者医療特別会計</v>
      </c>
      <c r="BZ40" s="585"/>
      <c r="CA40" s="585"/>
      <c r="CB40" s="585"/>
      <c r="CC40" s="585"/>
      <c r="CD40" s="585"/>
      <c r="CE40" s="585"/>
      <c r="CF40" s="585"/>
      <c r="CG40" s="585"/>
      <c r="CH40" s="585"/>
      <c r="CI40" s="585"/>
      <c r="CJ40" s="585"/>
      <c r="CK40" s="585"/>
      <c r="CL40" s="585"/>
      <c r="CM40" s="585"/>
      <c r="CN40" s="171"/>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98"/>
    </row>
    <row r="41" spans="1:113" ht="32.25" customHeight="1" x14ac:dyDescent="0.15">
      <c r="A41" s="171"/>
      <c r="B41" s="195"/>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1"/>
      <c r="U41" s="584" t="str">
        <f t="shared" si="4"/>
        <v/>
      </c>
      <c r="V41" s="584"/>
      <c r="W41" s="585"/>
      <c r="X41" s="585"/>
      <c r="Y41" s="585"/>
      <c r="Z41" s="585"/>
      <c r="AA41" s="585"/>
      <c r="AB41" s="585"/>
      <c r="AC41" s="585"/>
      <c r="AD41" s="585"/>
      <c r="AE41" s="585"/>
      <c r="AF41" s="585"/>
      <c r="AG41" s="585"/>
      <c r="AH41" s="585"/>
      <c r="AI41" s="585"/>
      <c r="AJ41" s="585"/>
      <c r="AK41" s="585"/>
      <c r="AL41" s="171"/>
      <c r="AM41" s="584" t="str">
        <f t="shared" si="0"/>
        <v/>
      </c>
      <c r="AN41" s="584"/>
      <c r="AO41" s="585"/>
      <c r="AP41" s="585"/>
      <c r="AQ41" s="585"/>
      <c r="AR41" s="585"/>
      <c r="AS41" s="585"/>
      <c r="AT41" s="585"/>
      <c r="AU41" s="585"/>
      <c r="AV41" s="585"/>
      <c r="AW41" s="585"/>
      <c r="AX41" s="585"/>
      <c r="AY41" s="585"/>
      <c r="AZ41" s="585"/>
      <c r="BA41" s="585"/>
      <c r="BB41" s="585"/>
      <c r="BC41" s="585"/>
      <c r="BD41" s="171"/>
      <c r="BE41" s="584" t="str">
        <f t="shared" si="1"/>
        <v/>
      </c>
      <c r="BF41" s="584"/>
      <c r="BG41" s="585"/>
      <c r="BH41" s="585"/>
      <c r="BI41" s="585"/>
      <c r="BJ41" s="585"/>
      <c r="BK41" s="585"/>
      <c r="BL41" s="585"/>
      <c r="BM41" s="585"/>
      <c r="BN41" s="585"/>
      <c r="BO41" s="585"/>
      <c r="BP41" s="585"/>
      <c r="BQ41" s="585"/>
      <c r="BR41" s="585"/>
      <c r="BS41" s="585"/>
      <c r="BT41" s="585"/>
      <c r="BU41" s="585"/>
      <c r="BV41" s="171"/>
      <c r="BW41" s="584">
        <f t="shared" si="2"/>
        <v>15</v>
      </c>
      <c r="BX41" s="584"/>
      <c r="BY41" s="585" t="str">
        <f>IF('各会計、関係団体の財政状況及び健全化判断比率'!B75="","",'各会計、関係団体の財政状況及び健全化判断比率'!B75)</f>
        <v>萩・長門清掃一部事務組合一般会計</v>
      </c>
      <c r="BZ41" s="585"/>
      <c r="CA41" s="585"/>
      <c r="CB41" s="585"/>
      <c r="CC41" s="585"/>
      <c r="CD41" s="585"/>
      <c r="CE41" s="585"/>
      <c r="CF41" s="585"/>
      <c r="CG41" s="585"/>
      <c r="CH41" s="585"/>
      <c r="CI41" s="585"/>
      <c r="CJ41" s="585"/>
      <c r="CK41" s="585"/>
      <c r="CL41" s="585"/>
      <c r="CM41" s="585"/>
      <c r="CN41" s="171"/>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98"/>
    </row>
    <row r="42" spans="1:113" ht="32.25" customHeight="1" x14ac:dyDescent="0.15">
      <c r="B42" s="195"/>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1"/>
      <c r="U42" s="584" t="str">
        <f t="shared" si="4"/>
        <v/>
      </c>
      <c r="V42" s="584"/>
      <c r="W42" s="585"/>
      <c r="X42" s="585"/>
      <c r="Y42" s="585"/>
      <c r="Z42" s="585"/>
      <c r="AA42" s="585"/>
      <c r="AB42" s="585"/>
      <c r="AC42" s="585"/>
      <c r="AD42" s="585"/>
      <c r="AE42" s="585"/>
      <c r="AF42" s="585"/>
      <c r="AG42" s="585"/>
      <c r="AH42" s="585"/>
      <c r="AI42" s="585"/>
      <c r="AJ42" s="585"/>
      <c r="AK42" s="585"/>
      <c r="AL42" s="171"/>
      <c r="AM42" s="584" t="str">
        <f t="shared" si="0"/>
        <v/>
      </c>
      <c r="AN42" s="584"/>
      <c r="AO42" s="585"/>
      <c r="AP42" s="585"/>
      <c r="AQ42" s="585"/>
      <c r="AR42" s="585"/>
      <c r="AS42" s="585"/>
      <c r="AT42" s="585"/>
      <c r="AU42" s="585"/>
      <c r="AV42" s="585"/>
      <c r="AW42" s="585"/>
      <c r="AX42" s="585"/>
      <c r="AY42" s="585"/>
      <c r="AZ42" s="585"/>
      <c r="BA42" s="585"/>
      <c r="BB42" s="585"/>
      <c r="BC42" s="585"/>
      <c r="BD42" s="171"/>
      <c r="BE42" s="584" t="str">
        <f t="shared" si="1"/>
        <v/>
      </c>
      <c r="BF42" s="584"/>
      <c r="BG42" s="585"/>
      <c r="BH42" s="585"/>
      <c r="BI42" s="585"/>
      <c r="BJ42" s="585"/>
      <c r="BK42" s="585"/>
      <c r="BL42" s="585"/>
      <c r="BM42" s="585"/>
      <c r="BN42" s="585"/>
      <c r="BO42" s="585"/>
      <c r="BP42" s="585"/>
      <c r="BQ42" s="585"/>
      <c r="BR42" s="585"/>
      <c r="BS42" s="585"/>
      <c r="BT42" s="585"/>
      <c r="BU42" s="585"/>
      <c r="BV42" s="171"/>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1"/>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98"/>
    </row>
    <row r="43" spans="1:113" ht="32.25" customHeight="1" x14ac:dyDescent="0.15">
      <c r="B43" s="195"/>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1"/>
      <c r="U43" s="584" t="str">
        <f t="shared" si="4"/>
        <v/>
      </c>
      <c r="V43" s="584"/>
      <c r="W43" s="585"/>
      <c r="X43" s="585"/>
      <c r="Y43" s="585"/>
      <c r="Z43" s="585"/>
      <c r="AA43" s="585"/>
      <c r="AB43" s="585"/>
      <c r="AC43" s="585"/>
      <c r="AD43" s="585"/>
      <c r="AE43" s="585"/>
      <c r="AF43" s="585"/>
      <c r="AG43" s="585"/>
      <c r="AH43" s="585"/>
      <c r="AI43" s="585"/>
      <c r="AJ43" s="585"/>
      <c r="AK43" s="585"/>
      <c r="AL43" s="171"/>
      <c r="AM43" s="584" t="str">
        <f t="shared" si="0"/>
        <v/>
      </c>
      <c r="AN43" s="584"/>
      <c r="AO43" s="585"/>
      <c r="AP43" s="585"/>
      <c r="AQ43" s="585"/>
      <c r="AR43" s="585"/>
      <c r="AS43" s="585"/>
      <c r="AT43" s="585"/>
      <c r="AU43" s="585"/>
      <c r="AV43" s="585"/>
      <c r="AW43" s="585"/>
      <c r="AX43" s="585"/>
      <c r="AY43" s="585"/>
      <c r="AZ43" s="585"/>
      <c r="BA43" s="585"/>
      <c r="BB43" s="585"/>
      <c r="BC43" s="585"/>
      <c r="BD43" s="171"/>
      <c r="BE43" s="584" t="str">
        <f t="shared" si="1"/>
        <v/>
      </c>
      <c r="BF43" s="584"/>
      <c r="BG43" s="585"/>
      <c r="BH43" s="585"/>
      <c r="BI43" s="585"/>
      <c r="BJ43" s="585"/>
      <c r="BK43" s="585"/>
      <c r="BL43" s="585"/>
      <c r="BM43" s="585"/>
      <c r="BN43" s="585"/>
      <c r="BO43" s="585"/>
      <c r="BP43" s="585"/>
      <c r="BQ43" s="585"/>
      <c r="BR43" s="585"/>
      <c r="BS43" s="585"/>
      <c r="BT43" s="585"/>
      <c r="BU43" s="585"/>
      <c r="BV43" s="171"/>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1"/>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98"/>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170"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o9LgqZX9NVkv9ZAOKPC3s8U9mNw+ZgnopKqFl1YXHPCuixpIzF7VuYQwbn7zcK1DLcl/5ULIdifRR0qjLRTmzg==" saltValue="6jfmO/y0KtWvodK7ewpP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36" t="s">
        <v>573</v>
      </c>
      <c r="D34" s="1136"/>
      <c r="E34" s="1137"/>
      <c r="F34" s="32">
        <v>5.27</v>
      </c>
      <c r="G34" s="33">
        <v>5.7</v>
      </c>
      <c r="H34" s="33">
        <v>6.46</v>
      </c>
      <c r="I34" s="33">
        <v>11.94</v>
      </c>
      <c r="J34" s="34">
        <v>12.2</v>
      </c>
      <c r="K34" s="22"/>
      <c r="L34" s="22"/>
      <c r="M34" s="22"/>
      <c r="N34" s="22"/>
      <c r="O34" s="22"/>
      <c r="P34" s="22"/>
    </row>
    <row r="35" spans="1:16" ht="39" customHeight="1" x14ac:dyDescent="0.15">
      <c r="A35" s="22"/>
      <c r="B35" s="35"/>
      <c r="C35" s="1132" t="s">
        <v>574</v>
      </c>
      <c r="D35" s="1132"/>
      <c r="E35" s="1133"/>
      <c r="F35" s="36">
        <v>3.77</v>
      </c>
      <c r="G35" s="37">
        <v>4.3499999999999996</v>
      </c>
      <c r="H35" s="37">
        <v>4.0999999999999996</v>
      </c>
      <c r="I35" s="37">
        <v>3.7</v>
      </c>
      <c r="J35" s="38">
        <v>3.52</v>
      </c>
      <c r="K35" s="22"/>
      <c r="L35" s="22"/>
      <c r="M35" s="22"/>
      <c r="N35" s="22"/>
      <c r="O35" s="22"/>
      <c r="P35" s="22"/>
    </row>
    <row r="36" spans="1:16" ht="39" customHeight="1" x14ac:dyDescent="0.15">
      <c r="A36" s="22"/>
      <c r="B36" s="35"/>
      <c r="C36" s="1132" t="s">
        <v>575</v>
      </c>
      <c r="D36" s="1132"/>
      <c r="E36" s="1133"/>
      <c r="F36" s="36">
        <v>2.78</v>
      </c>
      <c r="G36" s="37">
        <v>2.86</v>
      </c>
      <c r="H36" s="37">
        <v>3.09</v>
      </c>
      <c r="I36" s="37">
        <v>3.5</v>
      </c>
      <c r="J36" s="38">
        <v>2.0099999999999998</v>
      </c>
      <c r="K36" s="22"/>
      <c r="L36" s="22"/>
      <c r="M36" s="22"/>
      <c r="N36" s="22"/>
      <c r="O36" s="22"/>
      <c r="P36" s="22"/>
    </row>
    <row r="37" spans="1:16" ht="39" customHeight="1" x14ac:dyDescent="0.15">
      <c r="A37" s="22"/>
      <c r="B37" s="35"/>
      <c r="C37" s="1132" t="s">
        <v>576</v>
      </c>
      <c r="D37" s="1132"/>
      <c r="E37" s="1133"/>
      <c r="F37" s="36">
        <v>1.99</v>
      </c>
      <c r="G37" s="37">
        <v>2.04</v>
      </c>
      <c r="H37" s="37">
        <v>2.2000000000000002</v>
      </c>
      <c r="I37" s="37">
        <v>1.87</v>
      </c>
      <c r="J37" s="38">
        <v>1.38</v>
      </c>
      <c r="K37" s="22"/>
      <c r="L37" s="22"/>
      <c r="M37" s="22"/>
      <c r="N37" s="22"/>
      <c r="O37" s="22"/>
      <c r="P37" s="22"/>
    </row>
    <row r="38" spans="1:16" ht="39" customHeight="1" x14ac:dyDescent="0.15">
      <c r="A38" s="22"/>
      <c r="B38" s="35"/>
      <c r="C38" s="1132" t="s">
        <v>577</v>
      </c>
      <c r="D38" s="1132"/>
      <c r="E38" s="1133"/>
      <c r="F38" s="36">
        <v>1.5</v>
      </c>
      <c r="G38" s="37">
        <v>1.31</v>
      </c>
      <c r="H38" s="37">
        <v>0.63</v>
      </c>
      <c r="I38" s="37">
        <v>0.69</v>
      </c>
      <c r="J38" s="38">
        <v>0.95</v>
      </c>
      <c r="K38" s="22"/>
      <c r="L38" s="22"/>
      <c r="M38" s="22"/>
      <c r="N38" s="22"/>
      <c r="O38" s="22"/>
      <c r="P38" s="22"/>
    </row>
    <row r="39" spans="1:16" ht="39" customHeight="1" x14ac:dyDescent="0.15">
      <c r="A39" s="22"/>
      <c r="B39" s="35"/>
      <c r="C39" s="1132" t="s">
        <v>578</v>
      </c>
      <c r="D39" s="1132"/>
      <c r="E39" s="1133"/>
      <c r="F39" s="36">
        <v>0.1</v>
      </c>
      <c r="G39" s="37">
        <v>0.1</v>
      </c>
      <c r="H39" s="37">
        <v>0.09</v>
      </c>
      <c r="I39" s="37">
        <v>0.1</v>
      </c>
      <c r="J39" s="38">
        <v>0.13</v>
      </c>
      <c r="K39" s="22"/>
      <c r="L39" s="22"/>
      <c r="M39" s="22"/>
      <c r="N39" s="22"/>
      <c r="O39" s="22"/>
      <c r="P39" s="22"/>
    </row>
    <row r="40" spans="1:16" ht="39" customHeight="1" x14ac:dyDescent="0.15">
      <c r="A40" s="22"/>
      <c r="B40" s="35"/>
      <c r="C40" s="1132" t="s">
        <v>579</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580</v>
      </c>
      <c r="D42" s="1132"/>
      <c r="E42" s="1133"/>
      <c r="F42" s="36" t="s">
        <v>527</v>
      </c>
      <c r="G42" s="37" t="s">
        <v>527</v>
      </c>
      <c r="H42" s="37" t="s">
        <v>527</v>
      </c>
      <c r="I42" s="37" t="s">
        <v>527</v>
      </c>
      <c r="J42" s="38" t="s">
        <v>527</v>
      </c>
      <c r="K42" s="22"/>
      <c r="L42" s="22"/>
      <c r="M42" s="22"/>
      <c r="N42" s="22"/>
      <c r="O42" s="22"/>
      <c r="P42" s="22"/>
    </row>
    <row r="43" spans="1:16" ht="39" customHeight="1" thickBot="1" x14ac:dyDescent="0.2">
      <c r="A43" s="22"/>
      <c r="B43" s="40"/>
      <c r="C43" s="1134" t="s">
        <v>581</v>
      </c>
      <c r="D43" s="1134"/>
      <c r="E43" s="1135"/>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6BkWeSnPnKpbaJtfg/ymdMCpwUlNQKEkMFewWZ27hRCm38mHG8s0Nf89HV8jlmE9XQ0oa0VANjCiVTh1qzVmw==" saltValue="I93bcinTKD8+EUfBjSRW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2689</v>
      </c>
      <c r="L45" s="58">
        <v>2649</v>
      </c>
      <c r="M45" s="58">
        <v>2579</v>
      </c>
      <c r="N45" s="58">
        <v>2528</v>
      </c>
      <c r="O45" s="59">
        <v>2680</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527</v>
      </c>
      <c r="L46" s="62" t="s">
        <v>527</v>
      </c>
      <c r="M46" s="62" t="s">
        <v>527</v>
      </c>
      <c r="N46" s="62" t="s">
        <v>527</v>
      </c>
      <c r="O46" s="63" t="s">
        <v>527</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527</v>
      </c>
      <c r="L47" s="62" t="s">
        <v>527</v>
      </c>
      <c r="M47" s="62" t="s">
        <v>527</v>
      </c>
      <c r="N47" s="62" t="s">
        <v>527</v>
      </c>
      <c r="O47" s="63" t="s">
        <v>527</v>
      </c>
      <c r="P47" s="46"/>
      <c r="Q47" s="46"/>
      <c r="R47" s="46"/>
      <c r="S47" s="46"/>
      <c r="T47" s="46"/>
      <c r="U47" s="46"/>
    </row>
    <row r="48" spans="1:21" ht="30.75" customHeight="1" x14ac:dyDescent="0.15">
      <c r="A48" s="46"/>
      <c r="B48" s="1140"/>
      <c r="C48" s="1141"/>
      <c r="D48" s="60"/>
      <c r="E48" s="1146" t="s">
        <v>15</v>
      </c>
      <c r="F48" s="1146"/>
      <c r="G48" s="1146"/>
      <c r="H48" s="1146"/>
      <c r="I48" s="1146"/>
      <c r="J48" s="1147"/>
      <c r="K48" s="61">
        <v>702</v>
      </c>
      <c r="L48" s="62">
        <v>641</v>
      </c>
      <c r="M48" s="62">
        <v>630</v>
      </c>
      <c r="N48" s="62">
        <v>600</v>
      </c>
      <c r="O48" s="63">
        <v>595</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527</v>
      </c>
      <c r="L49" s="62" t="s">
        <v>527</v>
      </c>
      <c r="M49" s="62" t="s">
        <v>527</v>
      </c>
      <c r="N49" s="62" t="s">
        <v>527</v>
      </c>
      <c r="O49" s="63" t="s">
        <v>527</v>
      </c>
      <c r="P49" s="46"/>
      <c r="Q49" s="46"/>
      <c r="R49" s="46"/>
      <c r="S49" s="46"/>
      <c r="T49" s="46"/>
      <c r="U49" s="46"/>
    </row>
    <row r="50" spans="1:21" ht="30.75" customHeight="1" x14ac:dyDescent="0.15">
      <c r="A50" s="46"/>
      <c r="B50" s="1140"/>
      <c r="C50" s="1141"/>
      <c r="D50" s="60"/>
      <c r="E50" s="1146" t="s">
        <v>17</v>
      </c>
      <c r="F50" s="1146"/>
      <c r="G50" s="1146"/>
      <c r="H50" s="1146"/>
      <c r="I50" s="1146"/>
      <c r="J50" s="1147"/>
      <c r="K50" s="61">
        <v>10</v>
      </c>
      <c r="L50" s="62">
        <v>7</v>
      </c>
      <c r="M50" s="62">
        <v>7</v>
      </c>
      <c r="N50" s="62">
        <v>7</v>
      </c>
      <c r="O50" s="63">
        <v>12</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527</v>
      </c>
      <c r="L51" s="62" t="s">
        <v>527</v>
      </c>
      <c r="M51" s="62" t="s">
        <v>527</v>
      </c>
      <c r="N51" s="62" t="s">
        <v>527</v>
      </c>
      <c r="O51" s="63" t="s">
        <v>527</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2720</v>
      </c>
      <c r="L52" s="62">
        <v>2602</v>
      </c>
      <c r="M52" s="62">
        <v>2628</v>
      </c>
      <c r="N52" s="62">
        <v>2568</v>
      </c>
      <c r="O52" s="63">
        <v>2594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681</v>
      </c>
      <c r="L53" s="67">
        <v>695</v>
      </c>
      <c r="M53" s="67">
        <v>588</v>
      </c>
      <c r="N53" s="67">
        <v>567</v>
      </c>
      <c r="O53" s="68">
        <v>693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ruQtBzRbAi4+bZ+6quof1lcNarRdOZFSn83vzkdH8/Qeen1vv5XUXd2/6n1g58l+s+HiXHO9yh++dFkY2xSTg==" saltValue="3i5w8gPUSj8gQ2k4ubJ6/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568</v>
      </c>
      <c r="J40" s="101" t="s">
        <v>569</v>
      </c>
      <c r="K40" s="101" t="s">
        <v>570</v>
      </c>
      <c r="L40" s="101" t="s">
        <v>571</v>
      </c>
      <c r="M40" s="102" t="s">
        <v>572</v>
      </c>
    </row>
    <row r="41" spans="2:13" ht="27.75" customHeight="1" x14ac:dyDescent="0.15">
      <c r="B41" s="1169" t="s">
        <v>32</v>
      </c>
      <c r="C41" s="1170"/>
      <c r="D41" s="103"/>
      <c r="E41" s="1175" t="s">
        <v>33</v>
      </c>
      <c r="F41" s="1175"/>
      <c r="G41" s="1175"/>
      <c r="H41" s="1176"/>
      <c r="I41" s="338">
        <v>21710</v>
      </c>
      <c r="J41" s="339">
        <v>23854</v>
      </c>
      <c r="K41" s="339">
        <v>23191</v>
      </c>
      <c r="L41" s="339">
        <v>21898</v>
      </c>
      <c r="M41" s="340">
        <v>20700</v>
      </c>
    </row>
    <row r="42" spans="2:13" ht="27.75" customHeight="1" x14ac:dyDescent="0.15">
      <c r="B42" s="1171"/>
      <c r="C42" s="1172"/>
      <c r="D42" s="104"/>
      <c r="E42" s="1177" t="s">
        <v>34</v>
      </c>
      <c r="F42" s="1177"/>
      <c r="G42" s="1177"/>
      <c r="H42" s="1178"/>
      <c r="I42" s="341">
        <v>17</v>
      </c>
      <c r="J42" s="342">
        <v>11</v>
      </c>
      <c r="K42" s="342">
        <v>6</v>
      </c>
      <c r="L42" s="342" t="s">
        <v>527</v>
      </c>
      <c r="M42" s="343" t="s">
        <v>527</v>
      </c>
    </row>
    <row r="43" spans="2:13" ht="27.75" customHeight="1" x14ac:dyDescent="0.15">
      <c r="B43" s="1171"/>
      <c r="C43" s="1172"/>
      <c r="D43" s="104"/>
      <c r="E43" s="1177" t="s">
        <v>35</v>
      </c>
      <c r="F43" s="1177"/>
      <c r="G43" s="1177"/>
      <c r="H43" s="1178"/>
      <c r="I43" s="341">
        <v>6202</v>
      </c>
      <c r="J43" s="342">
        <v>6070</v>
      </c>
      <c r="K43" s="342">
        <v>5870</v>
      </c>
      <c r="L43" s="342">
        <v>5637</v>
      </c>
      <c r="M43" s="343">
        <v>5219</v>
      </c>
    </row>
    <row r="44" spans="2:13" ht="27.75" customHeight="1" x14ac:dyDescent="0.15">
      <c r="B44" s="1171"/>
      <c r="C44" s="1172"/>
      <c r="D44" s="104"/>
      <c r="E44" s="1177" t="s">
        <v>36</v>
      </c>
      <c r="F44" s="1177"/>
      <c r="G44" s="1177"/>
      <c r="H44" s="1178"/>
      <c r="I44" s="341" t="s">
        <v>527</v>
      </c>
      <c r="J44" s="342" t="s">
        <v>527</v>
      </c>
      <c r="K44" s="342" t="s">
        <v>527</v>
      </c>
      <c r="L44" s="342" t="s">
        <v>527</v>
      </c>
      <c r="M44" s="343" t="s">
        <v>527</v>
      </c>
    </row>
    <row r="45" spans="2:13" ht="27.75" customHeight="1" x14ac:dyDescent="0.15">
      <c r="B45" s="1171"/>
      <c r="C45" s="1172"/>
      <c r="D45" s="104"/>
      <c r="E45" s="1177" t="s">
        <v>37</v>
      </c>
      <c r="F45" s="1177"/>
      <c r="G45" s="1177"/>
      <c r="H45" s="1178"/>
      <c r="I45" s="341">
        <v>3218</v>
      </c>
      <c r="J45" s="342">
        <v>3188</v>
      </c>
      <c r="K45" s="342">
        <v>3083</v>
      </c>
      <c r="L45" s="342">
        <v>3107</v>
      </c>
      <c r="M45" s="343">
        <v>3257</v>
      </c>
    </row>
    <row r="46" spans="2:13" ht="27.75" customHeight="1" x14ac:dyDescent="0.15">
      <c r="B46" s="1171"/>
      <c r="C46" s="1172"/>
      <c r="D46" s="105"/>
      <c r="E46" s="1177" t="s">
        <v>38</v>
      </c>
      <c r="F46" s="1177"/>
      <c r="G46" s="1177"/>
      <c r="H46" s="1178"/>
      <c r="I46" s="341" t="s">
        <v>527</v>
      </c>
      <c r="J46" s="342" t="s">
        <v>527</v>
      </c>
      <c r="K46" s="342" t="s">
        <v>527</v>
      </c>
      <c r="L46" s="342" t="s">
        <v>527</v>
      </c>
      <c r="M46" s="343" t="s">
        <v>527</v>
      </c>
    </row>
    <row r="47" spans="2:13" ht="27.75" customHeight="1" x14ac:dyDescent="0.15">
      <c r="B47" s="1171"/>
      <c r="C47" s="1172"/>
      <c r="D47" s="106"/>
      <c r="E47" s="1179" t="s">
        <v>39</v>
      </c>
      <c r="F47" s="1180"/>
      <c r="G47" s="1180"/>
      <c r="H47" s="1181"/>
      <c r="I47" s="341" t="s">
        <v>527</v>
      </c>
      <c r="J47" s="342" t="s">
        <v>527</v>
      </c>
      <c r="K47" s="342" t="s">
        <v>527</v>
      </c>
      <c r="L47" s="342" t="s">
        <v>527</v>
      </c>
      <c r="M47" s="343" t="s">
        <v>527</v>
      </c>
    </row>
    <row r="48" spans="2:13" ht="27.75" customHeight="1" x14ac:dyDescent="0.15">
      <c r="B48" s="1171"/>
      <c r="C48" s="1172"/>
      <c r="D48" s="104"/>
      <c r="E48" s="1177" t="s">
        <v>40</v>
      </c>
      <c r="F48" s="1177"/>
      <c r="G48" s="1177"/>
      <c r="H48" s="1178"/>
      <c r="I48" s="341" t="s">
        <v>527</v>
      </c>
      <c r="J48" s="342" t="s">
        <v>527</v>
      </c>
      <c r="K48" s="342" t="s">
        <v>527</v>
      </c>
      <c r="L48" s="342" t="s">
        <v>527</v>
      </c>
      <c r="M48" s="343" t="s">
        <v>527</v>
      </c>
    </row>
    <row r="49" spans="2:13" ht="27.75" customHeight="1" x14ac:dyDescent="0.15">
      <c r="B49" s="1173"/>
      <c r="C49" s="1174"/>
      <c r="D49" s="104"/>
      <c r="E49" s="1177" t="s">
        <v>41</v>
      </c>
      <c r="F49" s="1177"/>
      <c r="G49" s="1177"/>
      <c r="H49" s="1178"/>
      <c r="I49" s="341" t="s">
        <v>527</v>
      </c>
      <c r="J49" s="342" t="s">
        <v>527</v>
      </c>
      <c r="K49" s="342" t="s">
        <v>527</v>
      </c>
      <c r="L49" s="342" t="s">
        <v>527</v>
      </c>
      <c r="M49" s="343" t="s">
        <v>527</v>
      </c>
    </row>
    <row r="50" spans="2:13" ht="27.75" customHeight="1" x14ac:dyDescent="0.15">
      <c r="B50" s="1182" t="s">
        <v>42</v>
      </c>
      <c r="C50" s="1183"/>
      <c r="D50" s="107"/>
      <c r="E50" s="1177" t="s">
        <v>43</v>
      </c>
      <c r="F50" s="1177"/>
      <c r="G50" s="1177"/>
      <c r="H50" s="1178"/>
      <c r="I50" s="341">
        <v>5284</v>
      </c>
      <c r="J50" s="342">
        <v>4876</v>
      </c>
      <c r="K50" s="342">
        <v>5285</v>
      </c>
      <c r="L50" s="342">
        <v>5696</v>
      </c>
      <c r="M50" s="343">
        <v>6608</v>
      </c>
    </row>
    <row r="51" spans="2:13" ht="27.75" customHeight="1" x14ac:dyDescent="0.15">
      <c r="B51" s="1171"/>
      <c r="C51" s="1172"/>
      <c r="D51" s="104"/>
      <c r="E51" s="1177" t="s">
        <v>44</v>
      </c>
      <c r="F51" s="1177"/>
      <c r="G51" s="1177"/>
      <c r="H51" s="1178"/>
      <c r="I51" s="341">
        <v>777</v>
      </c>
      <c r="J51" s="342">
        <v>552</v>
      </c>
      <c r="K51" s="342">
        <v>497</v>
      </c>
      <c r="L51" s="342">
        <v>437</v>
      </c>
      <c r="M51" s="343">
        <v>404</v>
      </c>
    </row>
    <row r="52" spans="2:13" ht="27.75" customHeight="1" x14ac:dyDescent="0.15">
      <c r="B52" s="1173"/>
      <c r="C52" s="1174"/>
      <c r="D52" s="104"/>
      <c r="E52" s="1177" t="s">
        <v>45</v>
      </c>
      <c r="F52" s="1177"/>
      <c r="G52" s="1177"/>
      <c r="H52" s="1178"/>
      <c r="I52" s="341">
        <v>24221</v>
      </c>
      <c r="J52" s="342">
        <v>25153</v>
      </c>
      <c r="K52" s="342">
        <v>24739</v>
      </c>
      <c r="L52" s="342">
        <v>23532</v>
      </c>
      <c r="M52" s="343">
        <v>21307</v>
      </c>
    </row>
    <row r="53" spans="2:13" ht="27.75" customHeight="1" thickBot="1" x14ac:dyDescent="0.2">
      <c r="B53" s="1184" t="s">
        <v>46</v>
      </c>
      <c r="C53" s="1185"/>
      <c r="D53" s="108"/>
      <c r="E53" s="1186" t="s">
        <v>47</v>
      </c>
      <c r="F53" s="1186"/>
      <c r="G53" s="1186"/>
      <c r="H53" s="1187"/>
      <c r="I53" s="344">
        <v>865</v>
      </c>
      <c r="J53" s="345">
        <v>2542</v>
      </c>
      <c r="K53" s="345">
        <v>1627</v>
      </c>
      <c r="L53" s="345">
        <v>977</v>
      </c>
      <c r="M53" s="346">
        <v>858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XsXCJRcRAfzB28QUQ7wQoFoymrAuRyQzZw9ChMYUwaz6ai58AZLu/3rann6xFXTDTsNm0axOe0W066hy3Fwaiw==" saltValue="ljo06U/rCYr9ZFVTs2ip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570</v>
      </c>
      <c r="G54" s="117" t="s">
        <v>571</v>
      </c>
      <c r="H54" s="118" t="s">
        <v>572</v>
      </c>
    </row>
    <row r="55" spans="2:8" ht="52.5" customHeight="1" x14ac:dyDescent="0.15">
      <c r="B55" s="119"/>
      <c r="C55" s="1196" t="s">
        <v>50</v>
      </c>
      <c r="D55" s="1196"/>
      <c r="E55" s="1197"/>
      <c r="F55" s="120">
        <v>2642</v>
      </c>
      <c r="G55" s="120">
        <v>3048</v>
      </c>
      <c r="H55" s="121">
        <v>3746</v>
      </c>
    </row>
    <row r="56" spans="2:8" ht="52.5" customHeight="1" x14ac:dyDescent="0.15">
      <c r="B56" s="122"/>
      <c r="C56" s="1198" t="s">
        <v>51</v>
      </c>
      <c r="D56" s="1198"/>
      <c r="E56" s="1199"/>
      <c r="F56" s="123">
        <v>86</v>
      </c>
      <c r="G56" s="123">
        <v>167</v>
      </c>
      <c r="H56" s="124">
        <v>164</v>
      </c>
    </row>
    <row r="57" spans="2:8" ht="53.25" customHeight="1" x14ac:dyDescent="0.15">
      <c r="B57" s="122"/>
      <c r="C57" s="1200" t="s">
        <v>52</v>
      </c>
      <c r="D57" s="1200"/>
      <c r="E57" s="1201"/>
      <c r="F57" s="125">
        <v>3455</v>
      </c>
      <c r="G57" s="125">
        <v>3379</v>
      </c>
      <c r="H57" s="126">
        <v>3394</v>
      </c>
    </row>
    <row r="58" spans="2:8" ht="45.75" customHeight="1" x14ac:dyDescent="0.15">
      <c r="B58" s="127"/>
      <c r="C58" s="1188" t="s">
        <v>601</v>
      </c>
      <c r="D58" s="1189"/>
      <c r="E58" s="1190"/>
      <c r="F58" s="347">
        <v>2004</v>
      </c>
      <c r="G58" s="347">
        <v>2006</v>
      </c>
      <c r="H58" s="348">
        <v>2008</v>
      </c>
    </row>
    <row r="59" spans="2:8" ht="45.75" customHeight="1" x14ac:dyDescent="0.15">
      <c r="B59" s="127"/>
      <c r="C59" s="1188" t="s">
        <v>602</v>
      </c>
      <c r="D59" s="1189"/>
      <c r="E59" s="1190"/>
      <c r="F59" s="347">
        <v>551</v>
      </c>
      <c r="G59" s="347">
        <v>552</v>
      </c>
      <c r="H59" s="348">
        <v>553</v>
      </c>
    </row>
    <row r="60" spans="2:8" ht="45.75" customHeight="1" x14ac:dyDescent="0.15">
      <c r="B60" s="127"/>
      <c r="C60" s="1188" t="s">
        <v>603</v>
      </c>
      <c r="D60" s="1189"/>
      <c r="E60" s="1190"/>
      <c r="F60" s="347" t="s">
        <v>588</v>
      </c>
      <c r="G60" s="347">
        <v>399</v>
      </c>
      <c r="H60" s="348">
        <v>404</v>
      </c>
    </row>
    <row r="61" spans="2:8" ht="45.75" customHeight="1" x14ac:dyDescent="0.15">
      <c r="B61" s="127"/>
      <c r="C61" s="1188" t="s">
        <v>604</v>
      </c>
      <c r="D61" s="1189"/>
      <c r="E61" s="1190"/>
      <c r="F61" s="347">
        <v>261</v>
      </c>
      <c r="G61" s="347">
        <v>261</v>
      </c>
      <c r="H61" s="348">
        <v>262</v>
      </c>
    </row>
    <row r="62" spans="2:8" ht="45.75" customHeight="1" thickBot="1" x14ac:dyDescent="0.2">
      <c r="B62" s="128"/>
      <c r="C62" s="1191" t="s">
        <v>605</v>
      </c>
      <c r="D62" s="1192"/>
      <c r="E62" s="1193"/>
      <c r="F62" s="349">
        <v>109</v>
      </c>
      <c r="G62" s="349">
        <v>108</v>
      </c>
      <c r="H62" s="350">
        <v>107</v>
      </c>
    </row>
    <row r="63" spans="2:8" ht="52.5" customHeight="1" thickBot="1" x14ac:dyDescent="0.2">
      <c r="B63" s="129"/>
      <c r="C63" s="1194" t="s">
        <v>53</v>
      </c>
      <c r="D63" s="1194"/>
      <c r="E63" s="1195"/>
      <c r="F63" s="130">
        <v>6182</v>
      </c>
      <c r="G63" s="130">
        <v>6594</v>
      </c>
      <c r="H63" s="131">
        <v>7303</v>
      </c>
    </row>
    <row r="64" spans="2:8" x14ac:dyDescent="0.15"/>
  </sheetData>
  <sheetProtection algorithmName="SHA-512" hashValue="EgOP4R9OHvOksju/GE01Dxv/gqqpq0H8ODB+LTysOcw4S8tKCiT7k27VZI3aTFcVsDUVEWUf1f7vOEzxcu817Q==" saltValue="Mpy0QAKhDV0zUnxzhmFL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54</v>
      </c>
      <c r="E2" s="143"/>
      <c r="F2" s="144" t="s">
        <v>565</v>
      </c>
      <c r="G2" s="145"/>
      <c r="H2" s="146"/>
    </row>
    <row r="3" spans="1:8" x14ac:dyDescent="0.15">
      <c r="A3" s="142" t="s">
        <v>558</v>
      </c>
      <c r="B3" s="147"/>
      <c r="C3" s="148"/>
      <c r="D3" s="149">
        <v>98239</v>
      </c>
      <c r="E3" s="150"/>
      <c r="F3" s="151">
        <v>85173</v>
      </c>
      <c r="G3" s="152"/>
      <c r="H3" s="153"/>
    </row>
    <row r="4" spans="1:8" x14ac:dyDescent="0.15">
      <c r="A4" s="154"/>
      <c r="B4" s="155"/>
      <c r="C4" s="156"/>
      <c r="D4" s="157">
        <v>53415</v>
      </c>
      <c r="E4" s="158"/>
      <c r="F4" s="159">
        <v>43913</v>
      </c>
      <c r="G4" s="160"/>
      <c r="H4" s="161"/>
    </row>
    <row r="5" spans="1:8" x14ac:dyDescent="0.15">
      <c r="A5" s="142" t="s">
        <v>560</v>
      </c>
      <c r="B5" s="147"/>
      <c r="C5" s="148"/>
      <c r="D5" s="149">
        <v>203992</v>
      </c>
      <c r="E5" s="150"/>
      <c r="F5" s="151">
        <v>94081</v>
      </c>
      <c r="G5" s="152"/>
      <c r="H5" s="153"/>
    </row>
    <row r="6" spans="1:8" x14ac:dyDescent="0.15">
      <c r="A6" s="154"/>
      <c r="B6" s="155"/>
      <c r="C6" s="156"/>
      <c r="D6" s="157">
        <v>91411</v>
      </c>
      <c r="E6" s="158"/>
      <c r="F6" s="159">
        <v>48949</v>
      </c>
      <c r="G6" s="160"/>
      <c r="H6" s="161"/>
    </row>
    <row r="7" spans="1:8" x14ac:dyDescent="0.15">
      <c r="A7" s="142" t="s">
        <v>561</v>
      </c>
      <c r="B7" s="147"/>
      <c r="C7" s="148"/>
      <c r="D7" s="149">
        <v>96769</v>
      </c>
      <c r="E7" s="150"/>
      <c r="F7" s="151">
        <v>92632</v>
      </c>
      <c r="G7" s="152"/>
      <c r="H7" s="153"/>
    </row>
    <row r="8" spans="1:8" x14ac:dyDescent="0.15">
      <c r="A8" s="154"/>
      <c r="B8" s="155"/>
      <c r="C8" s="156"/>
      <c r="D8" s="157">
        <v>42862</v>
      </c>
      <c r="E8" s="158"/>
      <c r="F8" s="159">
        <v>47978</v>
      </c>
      <c r="G8" s="160"/>
      <c r="H8" s="161"/>
    </row>
    <row r="9" spans="1:8" x14ac:dyDescent="0.15">
      <c r="A9" s="142" t="s">
        <v>562</v>
      </c>
      <c r="B9" s="147"/>
      <c r="C9" s="148"/>
      <c r="D9" s="149">
        <v>70925</v>
      </c>
      <c r="E9" s="150"/>
      <c r="F9" s="151">
        <v>96469</v>
      </c>
      <c r="G9" s="152"/>
      <c r="H9" s="153"/>
    </row>
    <row r="10" spans="1:8" x14ac:dyDescent="0.15">
      <c r="A10" s="154"/>
      <c r="B10" s="155"/>
      <c r="C10" s="156"/>
      <c r="D10" s="157">
        <v>43149</v>
      </c>
      <c r="E10" s="158"/>
      <c r="F10" s="159">
        <v>49775</v>
      </c>
      <c r="G10" s="160"/>
      <c r="H10" s="161"/>
    </row>
    <row r="11" spans="1:8" x14ac:dyDescent="0.15">
      <c r="A11" s="142" t="s">
        <v>563</v>
      </c>
      <c r="B11" s="147"/>
      <c r="C11" s="148"/>
      <c r="D11" s="149">
        <v>82130</v>
      </c>
      <c r="E11" s="150"/>
      <c r="F11" s="151">
        <v>85743</v>
      </c>
      <c r="G11" s="152"/>
      <c r="H11" s="153"/>
    </row>
    <row r="12" spans="1:8" x14ac:dyDescent="0.15">
      <c r="A12" s="154"/>
      <c r="B12" s="155"/>
      <c r="C12" s="162"/>
      <c r="D12" s="157">
        <v>29746</v>
      </c>
      <c r="E12" s="158"/>
      <c r="F12" s="159">
        <v>45231</v>
      </c>
      <c r="G12" s="160"/>
      <c r="H12" s="161"/>
    </row>
    <row r="13" spans="1:8" x14ac:dyDescent="0.15">
      <c r="A13" s="142"/>
      <c r="B13" s="147"/>
      <c r="C13" s="148"/>
      <c r="D13" s="149">
        <v>110411</v>
      </c>
      <c r="E13" s="150"/>
      <c r="F13" s="151">
        <v>90820</v>
      </c>
      <c r="G13" s="163"/>
      <c r="H13" s="153"/>
    </row>
    <row r="14" spans="1:8" x14ac:dyDescent="0.15">
      <c r="A14" s="154"/>
      <c r="B14" s="155"/>
      <c r="C14" s="156"/>
      <c r="D14" s="157">
        <v>52117</v>
      </c>
      <c r="E14" s="158"/>
      <c r="F14" s="159">
        <v>47169</v>
      </c>
      <c r="G14" s="160"/>
      <c r="H14" s="161"/>
    </row>
    <row r="17" spans="1:11" x14ac:dyDescent="0.15">
      <c r="A17" s="138" t="s">
        <v>55</v>
      </c>
    </row>
    <row r="18" spans="1:11" x14ac:dyDescent="0.15">
      <c r="A18" s="164"/>
      <c r="B18" s="164" t="str">
        <f>実質収支比率等に係る経年分析!F$46</f>
        <v>H30</v>
      </c>
      <c r="C18" s="164" t="str">
        <f>実質収支比率等に係る経年分析!G$46</f>
        <v>R01</v>
      </c>
      <c r="D18" s="164" t="str">
        <f>実質収支比率等に係る経年分析!H$46</f>
        <v>R02</v>
      </c>
      <c r="E18" s="164" t="str">
        <f>実質収支比率等に係る経年分析!I$46</f>
        <v>R03</v>
      </c>
      <c r="F18" s="164" t="str">
        <f>実質収支比率等に係る経年分析!J$46</f>
        <v>R04</v>
      </c>
    </row>
    <row r="19" spans="1:11" x14ac:dyDescent="0.15">
      <c r="A19" s="164" t="s">
        <v>56</v>
      </c>
      <c r="B19" s="164">
        <f>ROUND(VALUE(SUBSTITUTE(実質収支比率等に係る経年分析!F$48,"▲","-")),2)</f>
        <v>5.27</v>
      </c>
      <c r="C19" s="164">
        <f>ROUND(VALUE(SUBSTITUTE(実質収支比率等に係る経年分析!G$48,"▲","-")),2)</f>
        <v>5.7</v>
      </c>
      <c r="D19" s="164">
        <f>ROUND(VALUE(SUBSTITUTE(実質収支比率等に係る経年分析!H$48,"▲","-")),2)</f>
        <v>6.47</v>
      </c>
      <c r="E19" s="164">
        <f>ROUND(VALUE(SUBSTITUTE(実質収支比率等に係る経年分析!I$48,"▲","-")),2)</f>
        <v>11.94</v>
      </c>
      <c r="F19" s="164">
        <f>ROUND(VALUE(SUBSTITUTE(実質収支比率等に係る経年分析!J$48,"▲","-")),2)</f>
        <v>12.21</v>
      </c>
    </row>
    <row r="20" spans="1:11" x14ac:dyDescent="0.15">
      <c r="A20" s="164" t="s">
        <v>57</v>
      </c>
      <c r="B20" s="164">
        <f>ROUND(VALUE(SUBSTITUTE(実質収支比率等に係る経年分析!F$47,"▲","-")),2)</f>
        <v>18.53</v>
      </c>
      <c r="C20" s="164">
        <f>ROUND(VALUE(SUBSTITUTE(実質収支比率等に係る経年分析!G$47,"▲","-")),2)</f>
        <v>18.670000000000002</v>
      </c>
      <c r="D20" s="164">
        <f>ROUND(VALUE(SUBSTITUTE(実質収支比率等に係る経年分析!H$47,"▲","-")),2)</f>
        <v>21.22</v>
      </c>
      <c r="E20" s="164">
        <f>ROUND(VALUE(SUBSTITUTE(実質収支比率等に係る経年分析!I$47,"▲","-")),2)</f>
        <v>23.53</v>
      </c>
      <c r="F20" s="164">
        <f>ROUND(VALUE(SUBSTITUTE(実質収支比率等に係る経年分析!J$47,"▲","-")),2)</f>
        <v>29.67</v>
      </c>
    </row>
    <row r="21" spans="1:11" x14ac:dyDescent="0.15">
      <c r="A21" s="164" t="s">
        <v>58</v>
      </c>
      <c r="B21" s="164">
        <f>IF(ISNUMBER(VALUE(SUBSTITUTE(実質収支比率等に係る経年分析!F$49,"▲","-"))),ROUND(VALUE(SUBSTITUTE(実質収支比率等に係る経年分析!F$49,"▲","-")),2),NA())</f>
        <v>2.73</v>
      </c>
      <c r="C21" s="164">
        <f>IF(ISNUMBER(VALUE(SUBSTITUTE(実質収支比率等に係る経年分析!G$49,"▲","-"))),ROUND(VALUE(SUBSTITUTE(実質収支比率等に係る経年分析!G$49,"▲","-")),2),NA())</f>
        <v>0.02</v>
      </c>
      <c r="D21" s="164">
        <f>IF(ISNUMBER(VALUE(SUBSTITUTE(実質収支比率等に係る経年分析!H$49,"▲","-"))),ROUND(VALUE(SUBSTITUTE(実質収支比率等に係る経年分析!H$49,"▲","-")),2),NA())</f>
        <v>3.68</v>
      </c>
      <c r="E21" s="164">
        <f>IF(ISNUMBER(VALUE(SUBSTITUTE(実質収支比率等に係る経年分析!I$49,"▲","-"))),ROUND(VALUE(SUBSTITUTE(実質収支比率等に係る経年分析!I$49,"▲","-")),2),NA())</f>
        <v>8.86</v>
      </c>
      <c r="F21" s="164">
        <f>IF(ISNUMBER(VALUE(SUBSTITUTE(実質収支比率等に係る経年分析!J$49,"▲","-"))),ROUND(VALUE(SUBSTITUTE(実質収支比率等に係る経年分析!J$49,"▲","-")),2),NA())</f>
        <v>5.48</v>
      </c>
    </row>
    <row r="24" spans="1:11" x14ac:dyDescent="0.15">
      <c r="A24" s="138" t="s">
        <v>59</v>
      </c>
    </row>
    <row r="25" spans="1:11" x14ac:dyDescent="0.15">
      <c r="A25" s="165"/>
      <c r="B25" s="165" t="str">
        <f>連結実質赤字比率に係る赤字・黒字の構成分析!F$33</f>
        <v>H30</v>
      </c>
      <c r="C25" s="165"/>
      <c r="D25" s="165" t="str">
        <f>連結実質赤字比率に係る赤字・黒字の構成分析!G$33</f>
        <v>R01</v>
      </c>
      <c r="E25" s="165"/>
      <c r="F25" s="165" t="str">
        <f>連結実質赤字比率に係る赤字・黒字の構成分析!H$33</f>
        <v>R02</v>
      </c>
      <c r="G25" s="165"/>
      <c r="H25" s="165" t="str">
        <f>連結実質赤字比率に係る赤字・黒字の構成分析!I$33</f>
        <v>R03</v>
      </c>
      <c r="I25" s="165"/>
      <c r="J25" s="165" t="str">
        <f>連結実質赤字比率に係る赤字・黒字の構成分析!J$33</f>
        <v>R04</v>
      </c>
      <c r="K25" s="165"/>
    </row>
    <row r="26" spans="1:11" x14ac:dyDescent="0.15">
      <c r="A26" s="165"/>
      <c r="B26" s="165" t="s">
        <v>60</v>
      </c>
      <c r="C26" s="165" t="s">
        <v>61</v>
      </c>
      <c r="D26" s="165" t="s">
        <v>60</v>
      </c>
      <c r="E26" s="165" t="s">
        <v>61</v>
      </c>
      <c r="F26" s="165" t="s">
        <v>60</v>
      </c>
      <c r="G26" s="165" t="s">
        <v>61</v>
      </c>
      <c r="H26" s="165" t="s">
        <v>60</v>
      </c>
      <c r="I26" s="165" t="s">
        <v>61</v>
      </c>
      <c r="J26" s="165" t="s">
        <v>60</v>
      </c>
      <c r="K26" s="165" t="s">
        <v>61</v>
      </c>
    </row>
    <row r="27" spans="1:11" x14ac:dyDescent="0.15">
      <c r="A27" s="165" t="str">
        <f>IF(連結実質赤字比率に係る赤字・黒字の構成分析!C$43="",NA(),連結実質赤字比率に係る赤字・黒字の構成分析!C$43)</f>
        <v>その他会計（黒字）</v>
      </c>
      <c r="B27" s="165" t="e">
        <f>IF(ROUND(VALUE(SUBSTITUTE(連結実質赤字比率に係る赤字・黒字の構成分析!F$43,"▲", "-")), 2) &lt; 0, ABS(ROUND(VALUE(SUBSTITUTE(連結実質赤字比率に係る赤字・黒字の構成分析!F$43,"▲", "-")), 2)), NA())</f>
        <v>#VALUE!</v>
      </c>
      <c r="C27" s="165" t="e">
        <f>IF(ROUND(VALUE(SUBSTITUTE(連結実質赤字比率に係る赤字・黒字の構成分析!F$43,"▲", "-")), 2) &gt;= 0, ABS(ROUND(VALUE(SUBSTITUTE(連結実質赤字比率に係る赤字・黒字の構成分析!F$43,"▲", "-")), 2)), NA())</f>
        <v>#VALUE!</v>
      </c>
      <c r="D27" s="165" t="e">
        <f>IF(ROUND(VALUE(SUBSTITUTE(連結実質赤字比率に係る赤字・黒字の構成分析!G$43,"▲", "-")), 2) &lt; 0, ABS(ROUND(VALUE(SUBSTITUTE(連結実質赤字比率に係る赤字・黒字の構成分析!G$43,"▲", "-")), 2)), NA())</f>
        <v>#VALUE!</v>
      </c>
      <c r="E27" s="165" t="e">
        <f>IF(ROUND(VALUE(SUBSTITUTE(連結実質赤字比率に係る赤字・黒字の構成分析!G$43,"▲", "-")), 2) &gt;= 0, ABS(ROUND(VALUE(SUBSTITUTE(連結実質赤字比率に係る赤字・黒字の構成分析!G$43,"▲", "-")), 2)), NA())</f>
        <v>#VALUE!</v>
      </c>
      <c r="F27" s="165" t="e">
        <f>IF(ROUND(VALUE(SUBSTITUTE(連結実質赤字比率に係る赤字・黒字の構成分析!H$43,"▲", "-")), 2) &lt; 0, ABS(ROUND(VALUE(SUBSTITUTE(連結実質赤字比率に係る赤字・黒字の構成分析!H$43,"▲", "-")), 2)), NA())</f>
        <v>#VALUE!</v>
      </c>
      <c r="G27" s="165" t="e">
        <f>IF(ROUND(VALUE(SUBSTITUTE(連結実質赤字比率に係る赤字・黒字の構成分析!H$43,"▲", "-")), 2) &gt;= 0, ABS(ROUND(VALUE(SUBSTITUTE(連結実質赤字比率に係る赤字・黒字の構成分析!H$43,"▲", "-")), 2)), NA())</f>
        <v>#VALUE!</v>
      </c>
      <c r="H27" s="165" t="e">
        <f>IF(ROUND(VALUE(SUBSTITUTE(連結実質赤字比率に係る赤字・黒字の構成分析!I$43,"▲", "-")), 2) &lt; 0, ABS(ROUND(VALUE(SUBSTITUTE(連結実質赤字比率に係る赤字・黒字の構成分析!I$43,"▲", "-")), 2)), NA())</f>
        <v>#VALUE!</v>
      </c>
      <c r="I27" s="165" t="e">
        <f>IF(ROUND(VALUE(SUBSTITUTE(連結実質赤字比率に係る赤字・黒字の構成分析!I$43,"▲", "-")), 2) &gt;= 0, ABS(ROUND(VALUE(SUBSTITUTE(連結実質赤字比率に係る赤字・黒字の構成分析!I$43,"▲", "-")), 2)), NA())</f>
        <v>#VALUE!</v>
      </c>
      <c r="J27" s="165" t="e">
        <f>IF(ROUND(VALUE(SUBSTITUTE(連結実質赤字比率に係る赤字・黒字の構成分析!J$43,"▲", "-")), 2) &lt; 0, ABS(ROUND(VALUE(SUBSTITUTE(連結実質赤字比率に係る赤字・黒字の構成分析!J$43,"▲", "-")), 2)), NA())</f>
        <v>#VALUE!</v>
      </c>
      <c r="K27" s="165" t="e">
        <f>IF(ROUND(VALUE(SUBSTITUTE(連結実質赤字比率に係る赤字・黒字の構成分析!J$43,"▲", "-")), 2) &gt;= 0, ABS(ROUND(VALUE(SUBSTITUTE(連結実質赤字比率に係る赤字・黒字の構成分析!J$43,"▲", "-")), 2)), NA())</f>
        <v>#VALUE!</v>
      </c>
    </row>
    <row r="28" spans="1:11" x14ac:dyDescent="0.15">
      <c r="A28" s="165" t="str">
        <f>IF(連結実質赤字比率に係る赤字・黒字の構成分析!C$42="",NA(),連結実質赤字比率に係る赤字・黒字の構成分析!C$42)</f>
        <v>その他会計（赤字）</v>
      </c>
      <c r="B28" s="165" t="e">
        <f>IF(ROUND(VALUE(SUBSTITUTE(連結実質赤字比率に係る赤字・黒字の構成分析!F$42,"▲", "-")), 2) &lt; 0, ABS(ROUND(VALUE(SUBSTITUTE(連結実質赤字比率に係る赤字・黒字の構成分析!F$42,"▲", "-")), 2)), NA())</f>
        <v>#VALUE!</v>
      </c>
      <c r="C28" s="165" t="e">
        <f>IF(ROUND(VALUE(SUBSTITUTE(連結実質赤字比率に係る赤字・黒字の構成分析!F$42,"▲", "-")), 2) &gt;= 0, ABS(ROUND(VALUE(SUBSTITUTE(連結実質赤字比率に係る赤字・黒字の構成分析!F$42,"▲", "-")), 2)), NA())</f>
        <v>#VALUE!</v>
      </c>
      <c r="D28" s="165" t="e">
        <f>IF(ROUND(VALUE(SUBSTITUTE(連結実質赤字比率に係る赤字・黒字の構成分析!G$42,"▲", "-")), 2) &lt; 0, ABS(ROUND(VALUE(SUBSTITUTE(連結実質赤字比率に係る赤字・黒字の構成分析!G$42,"▲", "-")), 2)), NA())</f>
        <v>#VALUE!</v>
      </c>
      <c r="E28" s="165" t="e">
        <f>IF(ROUND(VALUE(SUBSTITUTE(連結実質赤字比率に係る赤字・黒字の構成分析!G$42,"▲", "-")), 2) &gt;= 0, ABS(ROUND(VALUE(SUBSTITUTE(連結実質赤字比率に係る赤字・黒字の構成分析!G$42,"▲", "-")), 2)), NA())</f>
        <v>#VALUE!</v>
      </c>
      <c r="F28" s="165" t="e">
        <f>IF(ROUND(VALUE(SUBSTITUTE(連結実質赤字比率に係る赤字・黒字の構成分析!H$42,"▲", "-")), 2) &lt; 0, ABS(ROUND(VALUE(SUBSTITUTE(連結実質赤字比率に係る赤字・黒字の構成分析!H$42,"▲", "-")), 2)), NA())</f>
        <v>#VALUE!</v>
      </c>
      <c r="G28" s="165" t="e">
        <f>IF(ROUND(VALUE(SUBSTITUTE(連結実質赤字比率に係る赤字・黒字の構成分析!H$42,"▲", "-")), 2) &gt;= 0, ABS(ROUND(VALUE(SUBSTITUTE(連結実質赤字比率に係る赤字・黒字の構成分析!H$42,"▲", "-")), 2)), NA())</f>
        <v>#VALUE!</v>
      </c>
      <c r="H28" s="165" t="e">
        <f>IF(ROUND(VALUE(SUBSTITUTE(連結実質赤字比率に係る赤字・黒字の構成分析!I$42,"▲", "-")), 2) &lt; 0, ABS(ROUND(VALUE(SUBSTITUTE(連結実質赤字比率に係る赤字・黒字の構成分析!I$42,"▲", "-")), 2)), NA())</f>
        <v>#VALUE!</v>
      </c>
      <c r="I28" s="165" t="e">
        <f>IF(ROUND(VALUE(SUBSTITUTE(連結実質赤字比率に係る赤字・黒字の構成分析!I$42,"▲", "-")), 2) &gt;= 0, ABS(ROUND(VALUE(SUBSTITUTE(連結実質赤字比率に係る赤字・黒字の構成分析!I$42,"▲", "-")), 2)), NA())</f>
        <v>#VALUE!</v>
      </c>
      <c r="J28" s="165" t="e">
        <f>IF(ROUND(VALUE(SUBSTITUTE(連結実質赤字比率に係る赤字・黒字の構成分析!J$42,"▲", "-")), 2) &lt; 0, ABS(ROUND(VALUE(SUBSTITUTE(連結実質赤字比率に係る赤字・黒字の構成分析!J$42,"▲", "-")), 2)), NA())</f>
        <v>#VALUE!</v>
      </c>
      <c r="K28" s="165" t="e">
        <f>IF(ROUND(VALUE(SUBSTITUTE(連結実質赤字比率に係る赤字・黒字の構成分析!J$42,"▲", "-")), 2) &gt;= 0, ABS(ROUND(VALUE(SUBSTITUTE(連結実質赤字比率に係る赤字・黒字の構成分析!J$42,"▲", "-")), 2)), NA())</f>
        <v>#VALUE!</v>
      </c>
    </row>
    <row r="29" spans="1:11" x14ac:dyDescent="0.15">
      <c r="A29" s="165" t="e">
        <f>IF(連結実質赤字比率に係る赤字・黒字の構成分析!C$41="",NA(),連結実質赤字比率に係る赤字・黒字の構成分析!C$41)</f>
        <v>#N/A</v>
      </c>
      <c r="B29" s="165" t="e">
        <f>IF(ROUND(VALUE(SUBSTITUTE(連結実質赤字比率に係る赤字・黒字の構成分析!F$41,"▲", "-")), 2) &lt; 0, ABS(ROUND(VALUE(SUBSTITUTE(連結実質赤字比率に係る赤字・黒字の構成分析!F$41,"▲", "-")), 2)), NA())</f>
        <v>#VALUE!</v>
      </c>
      <c r="C29" s="165" t="e">
        <f>IF(ROUND(VALUE(SUBSTITUTE(連結実質赤字比率に係る赤字・黒字の構成分析!F$41,"▲", "-")), 2) &gt;= 0, ABS(ROUND(VALUE(SUBSTITUTE(連結実質赤字比率に係る赤字・黒字の構成分析!F$41,"▲", "-")), 2)), NA())</f>
        <v>#VALUE!</v>
      </c>
      <c r="D29" s="165" t="e">
        <f>IF(ROUND(VALUE(SUBSTITUTE(連結実質赤字比率に係る赤字・黒字の構成分析!G$41,"▲", "-")), 2) &lt; 0, ABS(ROUND(VALUE(SUBSTITUTE(連結実質赤字比率に係る赤字・黒字の構成分析!G$41,"▲", "-")), 2)), NA())</f>
        <v>#VALUE!</v>
      </c>
      <c r="E29" s="165" t="e">
        <f>IF(ROUND(VALUE(SUBSTITUTE(連結実質赤字比率に係る赤字・黒字の構成分析!G$41,"▲", "-")), 2) &gt;= 0, ABS(ROUND(VALUE(SUBSTITUTE(連結実質赤字比率に係る赤字・黒字の構成分析!G$41,"▲", "-")), 2)), NA())</f>
        <v>#VALUE!</v>
      </c>
      <c r="F29" s="165" t="e">
        <f>IF(ROUND(VALUE(SUBSTITUTE(連結実質赤字比率に係る赤字・黒字の構成分析!H$41,"▲", "-")), 2) &lt; 0, ABS(ROUND(VALUE(SUBSTITUTE(連結実質赤字比率に係る赤字・黒字の構成分析!H$41,"▲", "-")), 2)), NA())</f>
        <v>#VALUE!</v>
      </c>
      <c r="G29" s="165" t="e">
        <f>IF(ROUND(VALUE(SUBSTITUTE(連結実質赤字比率に係る赤字・黒字の構成分析!H$41,"▲", "-")), 2) &gt;= 0, ABS(ROUND(VALUE(SUBSTITUTE(連結実質赤字比率に係る赤字・黒字の構成分析!H$41,"▲", "-")), 2)), NA())</f>
        <v>#VALUE!</v>
      </c>
      <c r="H29" s="165" t="e">
        <f>IF(ROUND(VALUE(SUBSTITUTE(連結実質赤字比率に係る赤字・黒字の構成分析!I$41,"▲", "-")), 2) &lt; 0, ABS(ROUND(VALUE(SUBSTITUTE(連結実質赤字比率に係る赤字・黒字の構成分析!I$41,"▲", "-")), 2)), NA())</f>
        <v>#VALUE!</v>
      </c>
      <c r="I29" s="165" t="e">
        <f>IF(ROUND(VALUE(SUBSTITUTE(連結実質赤字比率に係る赤字・黒字の構成分析!I$41,"▲", "-")), 2) &gt;= 0, ABS(ROUND(VALUE(SUBSTITUTE(連結実質赤字比率に係る赤字・黒字の構成分析!I$41,"▲", "-")), 2)), NA())</f>
        <v>#VALUE!</v>
      </c>
      <c r="J29" s="165" t="e">
        <f>IF(ROUND(VALUE(SUBSTITUTE(連結実質赤字比率に係る赤字・黒字の構成分析!J$41,"▲", "-")), 2) &lt; 0, ABS(ROUND(VALUE(SUBSTITUTE(連結実質赤字比率に係る赤字・黒字の構成分析!J$41,"▲", "-")), 2)), NA())</f>
        <v>#VALUE!</v>
      </c>
      <c r="K29" s="165" t="e">
        <f>IF(ROUND(VALUE(SUBSTITUTE(連結実質赤字比率に係る赤字・黒字の構成分析!J$41,"▲", "-")), 2) &gt;= 0, ABS(ROUND(VALUE(SUBSTITUTE(連結実質赤字比率に係る赤字・黒字の構成分析!J$41,"▲", "-")), 2)), NA())</f>
        <v>#VALUE!</v>
      </c>
    </row>
    <row r="30" spans="1:11" x14ac:dyDescent="0.15">
      <c r="A30" s="165" t="str">
        <f>IF(連結実質赤字比率に係る赤字・黒字の構成分析!C$40="",NA(),連結実質赤字比率に係る赤字・黒字の構成分析!C$40)</f>
        <v>湯本温泉事業特別会計</v>
      </c>
      <c r="B30" s="165" t="e">
        <f>IF(ROUND(VALUE(SUBSTITUTE(連結実質赤字比率に係る赤字・黒字の構成分析!F$40,"▲", "-")), 2) &lt; 0, ABS(ROUND(VALUE(SUBSTITUTE(連結実質赤字比率に係る赤字・黒字の構成分析!F$40,"▲", "-")), 2)), NA())</f>
        <v>#N/A</v>
      </c>
      <c r="C30" s="165">
        <f>IF(ROUND(VALUE(SUBSTITUTE(連結実質赤字比率に係る赤字・黒字の構成分析!F$40,"▲", "-")), 2) &gt;= 0, ABS(ROUND(VALUE(SUBSTITUTE(連結実質赤字比率に係る赤字・黒字の構成分析!F$40,"▲", "-")), 2)), NA())</f>
        <v>0</v>
      </c>
      <c r="D30" s="165" t="e">
        <f>IF(ROUND(VALUE(SUBSTITUTE(連結実質赤字比率に係る赤字・黒字の構成分析!G$40,"▲", "-")), 2) &lt; 0, ABS(ROUND(VALUE(SUBSTITUTE(連結実質赤字比率に係る赤字・黒字の構成分析!G$40,"▲", "-")), 2)), NA())</f>
        <v>#N/A</v>
      </c>
      <c r="E30" s="165">
        <f>IF(ROUND(VALUE(SUBSTITUTE(連結実質赤字比率に係る赤字・黒字の構成分析!G$40,"▲", "-")), 2) &gt;= 0, ABS(ROUND(VALUE(SUBSTITUTE(連結実質赤字比率に係る赤字・黒字の構成分析!G$40,"▲", "-")), 2)), NA())</f>
        <v>0</v>
      </c>
      <c r="F30" s="165" t="e">
        <f>IF(ROUND(VALUE(SUBSTITUTE(連結実質赤字比率に係る赤字・黒字の構成分析!H$40,"▲", "-")), 2) &lt; 0, ABS(ROUND(VALUE(SUBSTITUTE(連結実質赤字比率に係る赤字・黒字の構成分析!H$40,"▲", "-")), 2)), NA())</f>
        <v>#N/A</v>
      </c>
      <c r="G30" s="165">
        <f>IF(ROUND(VALUE(SUBSTITUTE(連結実質赤字比率に係る赤字・黒字の構成分析!H$40,"▲", "-")), 2) &gt;= 0, ABS(ROUND(VALUE(SUBSTITUTE(連結実質赤字比率に係る赤字・黒字の構成分析!H$40,"▲", "-")), 2)), NA())</f>
        <v>0</v>
      </c>
      <c r="H30" s="165" t="e">
        <f>IF(ROUND(VALUE(SUBSTITUTE(連結実質赤字比率に係る赤字・黒字の構成分析!I$40,"▲", "-")), 2) &lt; 0, ABS(ROUND(VALUE(SUBSTITUTE(連結実質赤字比率に係る赤字・黒字の構成分析!I$40,"▲", "-")), 2)), NA())</f>
        <v>#N/A</v>
      </c>
      <c r="I30" s="165">
        <f>IF(ROUND(VALUE(SUBSTITUTE(連結実質赤字比率に係る赤字・黒字の構成分析!I$40,"▲", "-")), 2) &gt;= 0, ABS(ROUND(VALUE(SUBSTITUTE(連結実質赤字比率に係る赤字・黒字の構成分析!I$40,"▲", "-")), 2)), NA())</f>
        <v>0</v>
      </c>
      <c r="J30" s="165" t="e">
        <f>IF(ROUND(VALUE(SUBSTITUTE(連結実質赤字比率に係る赤字・黒字の構成分析!J$40,"▲", "-")), 2) &lt; 0, ABS(ROUND(VALUE(SUBSTITUTE(連結実質赤字比率に係る赤字・黒字の構成分析!J$40,"▲", "-")), 2)), NA())</f>
        <v>#N/A</v>
      </c>
      <c r="K30" s="165">
        <f>IF(ROUND(VALUE(SUBSTITUTE(連結実質赤字比率に係る赤字・黒字の構成分析!J$40,"▲", "-")), 2) &gt;= 0, ABS(ROUND(VALUE(SUBSTITUTE(連結実質赤字比率に係る赤字・黒字の構成分析!J$40,"▲", "-")), 2)), NA())</f>
        <v>0</v>
      </c>
    </row>
    <row r="31" spans="1:11" x14ac:dyDescent="0.15">
      <c r="A31" s="165" t="str">
        <f>IF(連結実質赤字比率に係る赤字・黒字の構成分析!C$39="",NA(),連結実質赤字比率に係る赤字・黒字の構成分析!C$39)</f>
        <v>後期高齢者医療事業特別会計</v>
      </c>
      <c r="B31" s="165" t="e">
        <f>IF(ROUND(VALUE(SUBSTITUTE(連結実質赤字比率に係る赤字・黒字の構成分析!F$39,"▲", "-")), 2) &lt; 0, ABS(ROUND(VALUE(SUBSTITUTE(連結実質赤字比率に係る赤字・黒字の構成分析!F$39,"▲", "-")), 2)), NA())</f>
        <v>#N/A</v>
      </c>
      <c r="C31" s="165">
        <f>IF(ROUND(VALUE(SUBSTITUTE(連結実質赤字比率に係る赤字・黒字の構成分析!F$39,"▲", "-")), 2) &gt;= 0, ABS(ROUND(VALUE(SUBSTITUTE(連結実質赤字比率に係る赤字・黒字の構成分析!F$39,"▲", "-")), 2)), NA())</f>
        <v>0.1</v>
      </c>
      <c r="D31" s="165" t="e">
        <f>IF(ROUND(VALUE(SUBSTITUTE(連結実質赤字比率に係る赤字・黒字の構成分析!G$39,"▲", "-")), 2) &lt; 0, ABS(ROUND(VALUE(SUBSTITUTE(連結実質赤字比率に係る赤字・黒字の構成分析!G$39,"▲", "-")), 2)), NA())</f>
        <v>#N/A</v>
      </c>
      <c r="E31" s="165">
        <f>IF(ROUND(VALUE(SUBSTITUTE(連結実質赤字比率に係る赤字・黒字の構成分析!G$39,"▲", "-")), 2) &gt;= 0, ABS(ROUND(VALUE(SUBSTITUTE(連結実質赤字比率に係る赤字・黒字の構成分析!G$39,"▲", "-")), 2)), NA())</f>
        <v>0.1</v>
      </c>
      <c r="F31" s="165" t="e">
        <f>IF(ROUND(VALUE(SUBSTITUTE(連結実質赤字比率に係る赤字・黒字の構成分析!H$39,"▲", "-")), 2) &lt; 0, ABS(ROUND(VALUE(SUBSTITUTE(連結実質赤字比率に係る赤字・黒字の構成分析!H$39,"▲", "-")), 2)), NA())</f>
        <v>#N/A</v>
      </c>
      <c r="G31" s="165">
        <f>IF(ROUND(VALUE(SUBSTITUTE(連結実質赤字比率に係る赤字・黒字の構成分析!H$39,"▲", "-")), 2) &gt;= 0, ABS(ROUND(VALUE(SUBSTITUTE(連結実質赤字比率に係る赤字・黒字の構成分析!H$39,"▲", "-")), 2)), NA())</f>
        <v>0.09</v>
      </c>
      <c r="H31" s="165" t="e">
        <f>IF(ROUND(VALUE(SUBSTITUTE(連結実質赤字比率に係る赤字・黒字の構成分析!I$39,"▲", "-")), 2) &lt; 0, ABS(ROUND(VALUE(SUBSTITUTE(連結実質赤字比率に係る赤字・黒字の構成分析!I$39,"▲", "-")), 2)), NA())</f>
        <v>#N/A</v>
      </c>
      <c r="I31" s="165">
        <f>IF(ROUND(VALUE(SUBSTITUTE(連結実質赤字比率に係る赤字・黒字の構成分析!I$39,"▲", "-")), 2) &gt;= 0, ABS(ROUND(VALUE(SUBSTITUTE(連結実質赤字比率に係る赤字・黒字の構成分析!I$39,"▲", "-")), 2)), NA())</f>
        <v>0.1</v>
      </c>
      <c r="J31" s="165" t="e">
        <f>IF(ROUND(VALUE(SUBSTITUTE(連結実質赤字比率に係る赤字・黒字の構成分析!J$39,"▲", "-")), 2) &lt; 0, ABS(ROUND(VALUE(SUBSTITUTE(連結実質赤字比率に係る赤字・黒字の構成分析!J$39,"▲", "-")), 2)), NA())</f>
        <v>#N/A</v>
      </c>
      <c r="K31" s="165">
        <f>IF(ROUND(VALUE(SUBSTITUTE(連結実質赤字比率に係る赤字・黒字の構成分析!J$39,"▲", "-")), 2) &gt;= 0, ABS(ROUND(VALUE(SUBSTITUTE(連結実質赤字比率に係る赤字・黒字の構成分析!J$39,"▲", "-")), 2)), NA())</f>
        <v>0.13</v>
      </c>
    </row>
    <row r="32" spans="1:11" x14ac:dyDescent="0.15">
      <c r="A32" s="165" t="str">
        <f>IF(連結実質赤字比率に係る赤字・黒字の構成分析!C$38="",NA(),連結実質赤字比率に係る赤字・黒字の構成分析!C$38)</f>
        <v>介護保険事業特別会計</v>
      </c>
      <c r="B32" s="165" t="e">
        <f>IF(ROUND(VALUE(SUBSTITUTE(連結実質赤字比率に係る赤字・黒字の構成分析!F$38,"▲", "-")), 2) &lt; 0, ABS(ROUND(VALUE(SUBSTITUTE(連結実質赤字比率に係る赤字・黒字の構成分析!F$38,"▲", "-")), 2)), NA())</f>
        <v>#N/A</v>
      </c>
      <c r="C32" s="165">
        <f>IF(ROUND(VALUE(SUBSTITUTE(連結実質赤字比率に係る赤字・黒字の構成分析!F$38,"▲", "-")), 2) &gt;= 0, ABS(ROUND(VALUE(SUBSTITUTE(連結実質赤字比率に係る赤字・黒字の構成分析!F$38,"▲", "-")), 2)), NA())</f>
        <v>1.5</v>
      </c>
      <c r="D32" s="165" t="e">
        <f>IF(ROUND(VALUE(SUBSTITUTE(連結実質赤字比率に係る赤字・黒字の構成分析!G$38,"▲", "-")), 2) &lt; 0, ABS(ROUND(VALUE(SUBSTITUTE(連結実質赤字比率に係る赤字・黒字の構成分析!G$38,"▲", "-")), 2)), NA())</f>
        <v>#N/A</v>
      </c>
      <c r="E32" s="165">
        <f>IF(ROUND(VALUE(SUBSTITUTE(連結実質赤字比率に係る赤字・黒字の構成分析!G$38,"▲", "-")), 2) &gt;= 0, ABS(ROUND(VALUE(SUBSTITUTE(連結実質赤字比率に係る赤字・黒字の構成分析!G$38,"▲", "-")), 2)), NA())</f>
        <v>1.31</v>
      </c>
      <c r="F32" s="165" t="e">
        <f>IF(ROUND(VALUE(SUBSTITUTE(連結実質赤字比率に係る赤字・黒字の構成分析!H$38,"▲", "-")), 2) &lt; 0, ABS(ROUND(VALUE(SUBSTITUTE(連結実質赤字比率に係る赤字・黒字の構成分析!H$38,"▲", "-")), 2)), NA())</f>
        <v>#N/A</v>
      </c>
      <c r="G32" s="165">
        <f>IF(ROUND(VALUE(SUBSTITUTE(連結実質赤字比率に係る赤字・黒字の構成分析!H$38,"▲", "-")), 2) &gt;= 0, ABS(ROUND(VALUE(SUBSTITUTE(連結実質赤字比率に係る赤字・黒字の構成分析!H$38,"▲", "-")), 2)), NA())</f>
        <v>0.63</v>
      </c>
      <c r="H32" s="165" t="e">
        <f>IF(ROUND(VALUE(SUBSTITUTE(連結実質赤字比率に係る赤字・黒字の構成分析!I$38,"▲", "-")), 2) &lt; 0, ABS(ROUND(VALUE(SUBSTITUTE(連結実質赤字比率に係る赤字・黒字の構成分析!I$38,"▲", "-")), 2)), NA())</f>
        <v>#N/A</v>
      </c>
      <c r="I32" s="165">
        <f>IF(ROUND(VALUE(SUBSTITUTE(連結実質赤字比率に係る赤字・黒字の構成分析!I$38,"▲", "-")), 2) &gt;= 0, ABS(ROUND(VALUE(SUBSTITUTE(連結実質赤字比率に係る赤字・黒字の構成分析!I$38,"▲", "-")), 2)), NA())</f>
        <v>0.69</v>
      </c>
      <c r="J32" s="165" t="e">
        <f>IF(ROUND(VALUE(SUBSTITUTE(連結実質赤字比率に係る赤字・黒字の構成分析!J$38,"▲", "-")), 2) &lt; 0, ABS(ROUND(VALUE(SUBSTITUTE(連結実質赤字比率に係る赤字・黒字の構成分析!J$38,"▲", "-")), 2)), NA())</f>
        <v>#N/A</v>
      </c>
      <c r="K32" s="165">
        <f>IF(ROUND(VALUE(SUBSTITUTE(連結実質赤字比率に係る赤字・黒字の構成分析!J$38,"▲", "-")), 2) &gt;= 0, ABS(ROUND(VALUE(SUBSTITUTE(連結実質赤字比率に係る赤字・黒字の構成分析!J$38,"▲", "-")), 2)), NA())</f>
        <v>0.95</v>
      </c>
    </row>
    <row r="33" spans="1:16" x14ac:dyDescent="0.15">
      <c r="A33" s="165" t="str">
        <f>IF(連結実質赤字比率に係る赤字・黒字の構成分析!C$37="",NA(),連結実質赤字比率に係る赤字・黒字の構成分析!C$37)</f>
        <v>下水道事業会計</v>
      </c>
      <c r="B33" s="165" t="e">
        <f>IF(ROUND(VALUE(SUBSTITUTE(連結実質赤字比率に係る赤字・黒字の構成分析!F$37,"▲", "-")), 2) &lt; 0, ABS(ROUND(VALUE(SUBSTITUTE(連結実質赤字比率に係る赤字・黒字の構成分析!F$37,"▲", "-")), 2)), NA())</f>
        <v>#N/A</v>
      </c>
      <c r="C33" s="165">
        <f>IF(ROUND(VALUE(SUBSTITUTE(連結実質赤字比率に係る赤字・黒字の構成分析!F$37,"▲", "-")), 2) &gt;= 0, ABS(ROUND(VALUE(SUBSTITUTE(連結実質赤字比率に係る赤字・黒字の構成分析!F$37,"▲", "-")), 2)), NA())</f>
        <v>1.99</v>
      </c>
      <c r="D33" s="165" t="e">
        <f>IF(ROUND(VALUE(SUBSTITUTE(連結実質赤字比率に係る赤字・黒字の構成分析!G$37,"▲", "-")), 2) &lt; 0, ABS(ROUND(VALUE(SUBSTITUTE(連結実質赤字比率に係る赤字・黒字の構成分析!G$37,"▲", "-")), 2)), NA())</f>
        <v>#N/A</v>
      </c>
      <c r="E33" s="165">
        <f>IF(ROUND(VALUE(SUBSTITUTE(連結実質赤字比率に係る赤字・黒字の構成分析!G$37,"▲", "-")), 2) &gt;= 0, ABS(ROUND(VALUE(SUBSTITUTE(連結実質赤字比率に係る赤字・黒字の構成分析!G$37,"▲", "-")), 2)), NA())</f>
        <v>2.04</v>
      </c>
      <c r="F33" s="165" t="e">
        <f>IF(ROUND(VALUE(SUBSTITUTE(連結実質赤字比率に係る赤字・黒字の構成分析!H$37,"▲", "-")), 2) &lt; 0, ABS(ROUND(VALUE(SUBSTITUTE(連結実質赤字比率に係る赤字・黒字の構成分析!H$37,"▲", "-")), 2)), NA())</f>
        <v>#N/A</v>
      </c>
      <c r="G33" s="165">
        <f>IF(ROUND(VALUE(SUBSTITUTE(連結実質赤字比率に係る赤字・黒字の構成分析!H$37,"▲", "-")), 2) &gt;= 0, ABS(ROUND(VALUE(SUBSTITUTE(連結実質赤字比率に係る赤字・黒字の構成分析!H$37,"▲", "-")), 2)), NA())</f>
        <v>2.2000000000000002</v>
      </c>
      <c r="H33" s="165" t="e">
        <f>IF(ROUND(VALUE(SUBSTITUTE(連結実質赤字比率に係る赤字・黒字の構成分析!I$37,"▲", "-")), 2) &lt; 0, ABS(ROUND(VALUE(SUBSTITUTE(連結実質赤字比率に係る赤字・黒字の構成分析!I$37,"▲", "-")), 2)), NA())</f>
        <v>#N/A</v>
      </c>
      <c r="I33" s="165">
        <f>IF(ROUND(VALUE(SUBSTITUTE(連結実質赤字比率に係る赤字・黒字の構成分析!I$37,"▲", "-")), 2) &gt;= 0, ABS(ROUND(VALUE(SUBSTITUTE(連結実質赤字比率に係る赤字・黒字の構成分析!I$37,"▲", "-")), 2)), NA())</f>
        <v>1.87</v>
      </c>
      <c r="J33" s="165" t="e">
        <f>IF(ROUND(VALUE(SUBSTITUTE(連結実質赤字比率に係る赤字・黒字の構成分析!J$37,"▲", "-")), 2) &lt; 0, ABS(ROUND(VALUE(SUBSTITUTE(連結実質赤字比率に係る赤字・黒字の構成分析!J$37,"▲", "-")), 2)), NA())</f>
        <v>#N/A</v>
      </c>
      <c r="K33" s="165">
        <f>IF(ROUND(VALUE(SUBSTITUTE(連結実質赤字比率に係る赤字・黒字の構成分析!J$37,"▲", "-")), 2) &gt;= 0, ABS(ROUND(VALUE(SUBSTITUTE(連結実質赤字比率に係る赤字・黒字の構成分析!J$37,"▲", "-")), 2)), NA())</f>
        <v>1.38</v>
      </c>
    </row>
    <row r="34" spans="1:16" x14ac:dyDescent="0.15">
      <c r="A34" s="165" t="str">
        <f>IF(連結実質赤字比率に係る赤字・黒字の構成分析!C$36="",NA(),連結実質赤字比率に係る赤字・黒字の構成分析!C$36)</f>
        <v>国民健康保険事業特別会計</v>
      </c>
      <c r="B34" s="165" t="e">
        <f>IF(ROUND(VALUE(SUBSTITUTE(連結実質赤字比率に係る赤字・黒字の構成分析!F$36,"▲", "-")), 2) &lt; 0, ABS(ROUND(VALUE(SUBSTITUTE(連結実質赤字比率に係る赤字・黒字の構成分析!F$36,"▲", "-")), 2)), NA())</f>
        <v>#N/A</v>
      </c>
      <c r="C34" s="165">
        <f>IF(ROUND(VALUE(SUBSTITUTE(連結実質赤字比率に係る赤字・黒字の構成分析!F$36,"▲", "-")), 2) &gt;= 0, ABS(ROUND(VALUE(SUBSTITUTE(連結実質赤字比率に係る赤字・黒字の構成分析!F$36,"▲", "-")), 2)), NA())</f>
        <v>2.78</v>
      </c>
      <c r="D34" s="165" t="e">
        <f>IF(ROUND(VALUE(SUBSTITUTE(連結実質赤字比率に係る赤字・黒字の構成分析!G$36,"▲", "-")), 2) &lt; 0, ABS(ROUND(VALUE(SUBSTITUTE(連結実質赤字比率に係る赤字・黒字の構成分析!G$36,"▲", "-")), 2)), NA())</f>
        <v>#N/A</v>
      </c>
      <c r="E34" s="165">
        <f>IF(ROUND(VALUE(SUBSTITUTE(連結実質赤字比率に係る赤字・黒字の構成分析!G$36,"▲", "-")), 2) &gt;= 0, ABS(ROUND(VALUE(SUBSTITUTE(連結実質赤字比率に係る赤字・黒字の構成分析!G$36,"▲", "-")), 2)), NA())</f>
        <v>2.86</v>
      </c>
      <c r="F34" s="165" t="e">
        <f>IF(ROUND(VALUE(SUBSTITUTE(連結実質赤字比率に係る赤字・黒字の構成分析!H$36,"▲", "-")), 2) &lt; 0, ABS(ROUND(VALUE(SUBSTITUTE(連結実質赤字比率に係る赤字・黒字の構成分析!H$36,"▲", "-")), 2)), NA())</f>
        <v>#N/A</v>
      </c>
      <c r="G34" s="165">
        <f>IF(ROUND(VALUE(SUBSTITUTE(連結実質赤字比率に係る赤字・黒字の構成分析!H$36,"▲", "-")), 2) &gt;= 0, ABS(ROUND(VALUE(SUBSTITUTE(連結実質赤字比率に係る赤字・黒字の構成分析!H$36,"▲", "-")), 2)), NA())</f>
        <v>3.09</v>
      </c>
      <c r="H34" s="165" t="e">
        <f>IF(ROUND(VALUE(SUBSTITUTE(連結実質赤字比率に係る赤字・黒字の構成分析!I$36,"▲", "-")), 2) &lt; 0, ABS(ROUND(VALUE(SUBSTITUTE(連結実質赤字比率に係る赤字・黒字の構成分析!I$36,"▲", "-")), 2)), NA())</f>
        <v>#N/A</v>
      </c>
      <c r="I34" s="165">
        <f>IF(ROUND(VALUE(SUBSTITUTE(連結実質赤字比率に係る赤字・黒字の構成分析!I$36,"▲", "-")), 2) &gt;= 0, ABS(ROUND(VALUE(SUBSTITUTE(連結実質赤字比率に係る赤字・黒字の構成分析!I$36,"▲", "-")), 2)), NA())</f>
        <v>3.5</v>
      </c>
      <c r="J34" s="165" t="e">
        <f>IF(ROUND(VALUE(SUBSTITUTE(連結実質赤字比率に係る赤字・黒字の構成分析!J$36,"▲", "-")), 2) &lt; 0, ABS(ROUND(VALUE(SUBSTITUTE(連結実質赤字比率に係る赤字・黒字の構成分析!J$36,"▲", "-")), 2)), NA())</f>
        <v>#N/A</v>
      </c>
      <c r="K34" s="165">
        <f>IF(ROUND(VALUE(SUBSTITUTE(連結実質赤字比率に係る赤字・黒字の構成分析!J$36,"▲", "-")), 2) &gt;= 0, ABS(ROUND(VALUE(SUBSTITUTE(連結実質赤字比率に係る赤字・黒字の構成分析!J$36,"▲", "-")), 2)), NA())</f>
        <v>2.0099999999999998</v>
      </c>
    </row>
    <row r="35" spans="1:16" x14ac:dyDescent="0.15">
      <c r="A35" s="165" t="str">
        <f>IF(連結実質赤字比率に係る赤字・黒字の構成分析!C$35="",NA(),連結実質赤字比率に係る赤字・黒字の構成分析!C$35)</f>
        <v>水道事業会計</v>
      </c>
      <c r="B35" s="165" t="e">
        <f>IF(ROUND(VALUE(SUBSTITUTE(連結実質赤字比率に係る赤字・黒字の構成分析!F$35,"▲", "-")), 2) &lt; 0, ABS(ROUND(VALUE(SUBSTITUTE(連結実質赤字比率に係る赤字・黒字の構成分析!F$35,"▲", "-")), 2)), NA())</f>
        <v>#N/A</v>
      </c>
      <c r="C35" s="165">
        <f>IF(ROUND(VALUE(SUBSTITUTE(連結実質赤字比率に係る赤字・黒字の構成分析!F$35,"▲", "-")), 2) &gt;= 0, ABS(ROUND(VALUE(SUBSTITUTE(連結実質赤字比率に係る赤字・黒字の構成分析!F$35,"▲", "-")), 2)), NA())</f>
        <v>3.77</v>
      </c>
      <c r="D35" s="165" t="e">
        <f>IF(ROUND(VALUE(SUBSTITUTE(連結実質赤字比率に係る赤字・黒字の構成分析!G$35,"▲", "-")), 2) &lt; 0, ABS(ROUND(VALUE(SUBSTITUTE(連結実質赤字比率に係る赤字・黒字の構成分析!G$35,"▲", "-")), 2)), NA())</f>
        <v>#N/A</v>
      </c>
      <c r="E35" s="165">
        <f>IF(ROUND(VALUE(SUBSTITUTE(連結実質赤字比率に係る赤字・黒字の構成分析!G$35,"▲", "-")), 2) &gt;= 0, ABS(ROUND(VALUE(SUBSTITUTE(連結実質赤字比率に係る赤字・黒字の構成分析!G$35,"▲", "-")), 2)), NA())</f>
        <v>4.3499999999999996</v>
      </c>
      <c r="F35" s="165" t="e">
        <f>IF(ROUND(VALUE(SUBSTITUTE(連結実質赤字比率に係る赤字・黒字の構成分析!H$35,"▲", "-")), 2) &lt; 0, ABS(ROUND(VALUE(SUBSTITUTE(連結実質赤字比率に係る赤字・黒字の構成分析!H$35,"▲", "-")), 2)), NA())</f>
        <v>#N/A</v>
      </c>
      <c r="G35" s="165">
        <f>IF(ROUND(VALUE(SUBSTITUTE(連結実質赤字比率に係る赤字・黒字の構成分析!H$35,"▲", "-")), 2) &gt;= 0, ABS(ROUND(VALUE(SUBSTITUTE(連結実質赤字比率に係る赤字・黒字の構成分析!H$35,"▲", "-")), 2)), NA())</f>
        <v>4.0999999999999996</v>
      </c>
      <c r="H35" s="165" t="e">
        <f>IF(ROUND(VALUE(SUBSTITUTE(連結実質赤字比率に係る赤字・黒字の構成分析!I$35,"▲", "-")), 2) &lt; 0, ABS(ROUND(VALUE(SUBSTITUTE(連結実質赤字比率に係る赤字・黒字の構成分析!I$35,"▲", "-")), 2)), NA())</f>
        <v>#N/A</v>
      </c>
      <c r="I35" s="165">
        <f>IF(ROUND(VALUE(SUBSTITUTE(連結実質赤字比率に係る赤字・黒字の構成分析!I$35,"▲", "-")), 2) &gt;= 0, ABS(ROUND(VALUE(SUBSTITUTE(連結実質赤字比率に係る赤字・黒字の構成分析!I$35,"▲", "-")), 2)), NA())</f>
        <v>3.7</v>
      </c>
      <c r="J35" s="165" t="e">
        <f>IF(ROUND(VALUE(SUBSTITUTE(連結実質赤字比率に係る赤字・黒字の構成分析!J$35,"▲", "-")), 2) &lt; 0, ABS(ROUND(VALUE(SUBSTITUTE(連結実質赤字比率に係る赤字・黒字の構成分析!J$35,"▲", "-")), 2)), NA())</f>
        <v>#N/A</v>
      </c>
      <c r="K35" s="165">
        <f>IF(ROUND(VALUE(SUBSTITUTE(連結実質赤字比率に係る赤字・黒字の構成分析!J$35,"▲", "-")), 2) &gt;= 0, ABS(ROUND(VALUE(SUBSTITUTE(連結実質赤字比率に係る赤字・黒字の構成分析!J$35,"▲", "-")), 2)), NA())</f>
        <v>3.52</v>
      </c>
    </row>
    <row r="36" spans="1:16" x14ac:dyDescent="0.15">
      <c r="A36" s="165" t="str">
        <f>IF(連結実質赤字比率に係る赤字・黒字の構成分析!C$34="",NA(),連結実質赤字比率に係る赤字・黒字の構成分析!C$34)</f>
        <v>一般会計</v>
      </c>
      <c r="B36" s="165" t="e">
        <f>IF(ROUND(VALUE(SUBSTITUTE(連結実質赤字比率に係る赤字・黒字の構成分析!F$34,"▲", "-")), 2) &lt; 0, ABS(ROUND(VALUE(SUBSTITUTE(連結実質赤字比率に係る赤字・黒字の構成分析!F$34,"▲", "-")), 2)), NA())</f>
        <v>#N/A</v>
      </c>
      <c r="C36" s="165">
        <f>IF(ROUND(VALUE(SUBSTITUTE(連結実質赤字比率に係る赤字・黒字の構成分析!F$34,"▲", "-")), 2) &gt;= 0, ABS(ROUND(VALUE(SUBSTITUTE(連結実質赤字比率に係る赤字・黒字の構成分析!F$34,"▲", "-")), 2)), NA())</f>
        <v>5.27</v>
      </c>
      <c r="D36" s="165" t="e">
        <f>IF(ROUND(VALUE(SUBSTITUTE(連結実質赤字比率に係る赤字・黒字の構成分析!G$34,"▲", "-")), 2) &lt; 0, ABS(ROUND(VALUE(SUBSTITUTE(連結実質赤字比率に係る赤字・黒字の構成分析!G$34,"▲", "-")), 2)), NA())</f>
        <v>#N/A</v>
      </c>
      <c r="E36" s="165">
        <f>IF(ROUND(VALUE(SUBSTITUTE(連結実質赤字比率に係る赤字・黒字の構成分析!G$34,"▲", "-")), 2) &gt;= 0, ABS(ROUND(VALUE(SUBSTITUTE(連結実質赤字比率に係る赤字・黒字の構成分析!G$34,"▲", "-")), 2)), NA())</f>
        <v>5.7</v>
      </c>
      <c r="F36" s="165" t="e">
        <f>IF(ROUND(VALUE(SUBSTITUTE(連結実質赤字比率に係る赤字・黒字の構成分析!H$34,"▲", "-")), 2) &lt; 0, ABS(ROUND(VALUE(SUBSTITUTE(連結実質赤字比率に係る赤字・黒字の構成分析!H$34,"▲", "-")), 2)), NA())</f>
        <v>#N/A</v>
      </c>
      <c r="G36" s="165">
        <f>IF(ROUND(VALUE(SUBSTITUTE(連結実質赤字比率に係る赤字・黒字の構成分析!H$34,"▲", "-")), 2) &gt;= 0, ABS(ROUND(VALUE(SUBSTITUTE(連結実質赤字比率に係る赤字・黒字の構成分析!H$34,"▲", "-")), 2)), NA())</f>
        <v>6.46</v>
      </c>
      <c r="H36" s="165" t="e">
        <f>IF(ROUND(VALUE(SUBSTITUTE(連結実質赤字比率に係る赤字・黒字の構成分析!I$34,"▲", "-")), 2) &lt; 0, ABS(ROUND(VALUE(SUBSTITUTE(連結実質赤字比率に係る赤字・黒字の構成分析!I$34,"▲", "-")), 2)), NA())</f>
        <v>#N/A</v>
      </c>
      <c r="I36" s="165">
        <f>IF(ROUND(VALUE(SUBSTITUTE(連結実質赤字比率に係る赤字・黒字の構成分析!I$34,"▲", "-")), 2) &gt;= 0, ABS(ROUND(VALUE(SUBSTITUTE(連結実質赤字比率に係る赤字・黒字の構成分析!I$34,"▲", "-")), 2)), NA())</f>
        <v>11.94</v>
      </c>
      <c r="J36" s="165" t="e">
        <f>IF(ROUND(VALUE(SUBSTITUTE(連結実質赤字比率に係る赤字・黒字の構成分析!J$34,"▲", "-")), 2) &lt; 0, ABS(ROUND(VALUE(SUBSTITUTE(連結実質赤字比率に係る赤字・黒字の構成分析!J$34,"▲", "-")), 2)), NA())</f>
        <v>#N/A</v>
      </c>
      <c r="K36" s="165">
        <f>IF(ROUND(VALUE(SUBSTITUTE(連結実質赤字比率に係る赤字・黒字の構成分析!J$34,"▲", "-")), 2) &gt;= 0, ABS(ROUND(VALUE(SUBSTITUTE(連結実質赤字比率に係る赤字・黒字の構成分析!J$34,"▲", "-")), 2)), NA())</f>
        <v>12.2</v>
      </c>
    </row>
    <row r="39" spans="1:16" x14ac:dyDescent="0.15">
      <c r="A39" s="138" t="s">
        <v>62</v>
      </c>
    </row>
    <row r="40" spans="1:16" x14ac:dyDescent="0.15">
      <c r="A40" s="166"/>
      <c r="B40" s="166" t="str">
        <f>'実質公債費比率（分子）の構造'!K$44</f>
        <v>H30</v>
      </c>
      <c r="C40" s="166"/>
      <c r="D40" s="166"/>
      <c r="E40" s="166" t="str">
        <f>'実質公債費比率（分子）の構造'!L$44</f>
        <v>R01</v>
      </c>
      <c r="F40" s="166"/>
      <c r="G40" s="166"/>
      <c r="H40" s="166" t="str">
        <f>'実質公債費比率（分子）の構造'!M$44</f>
        <v>R02</v>
      </c>
      <c r="I40" s="166"/>
      <c r="J40" s="166"/>
      <c r="K40" s="166" t="str">
        <f>'実質公債費比率（分子）の構造'!N$44</f>
        <v>R03</v>
      </c>
      <c r="L40" s="166"/>
      <c r="M40" s="166"/>
      <c r="N40" s="166" t="str">
        <f>'実質公債費比率（分子）の構造'!O$44</f>
        <v>R04</v>
      </c>
      <c r="O40" s="166"/>
      <c r="P40" s="166"/>
    </row>
    <row r="41" spans="1:16" x14ac:dyDescent="0.15">
      <c r="A41" s="166"/>
      <c r="B41" s="166" t="s">
        <v>63</v>
      </c>
      <c r="C41" s="166"/>
      <c r="D41" s="166" t="s">
        <v>64</v>
      </c>
      <c r="E41" s="166" t="s">
        <v>63</v>
      </c>
      <c r="F41" s="166"/>
      <c r="G41" s="166" t="s">
        <v>64</v>
      </c>
      <c r="H41" s="166" t="s">
        <v>63</v>
      </c>
      <c r="I41" s="166"/>
      <c r="J41" s="166" t="s">
        <v>64</v>
      </c>
      <c r="K41" s="166" t="s">
        <v>63</v>
      </c>
      <c r="L41" s="166"/>
      <c r="M41" s="166" t="s">
        <v>64</v>
      </c>
      <c r="N41" s="166" t="s">
        <v>63</v>
      </c>
      <c r="O41" s="166"/>
      <c r="P41" s="166" t="s">
        <v>64</v>
      </c>
    </row>
    <row r="42" spans="1:16" x14ac:dyDescent="0.15">
      <c r="A42" s="166" t="s">
        <v>65</v>
      </c>
      <c r="B42" s="166"/>
      <c r="C42" s="166"/>
      <c r="D42" s="166">
        <f>'実質公債費比率（分子）の構造'!K$52</f>
        <v>2720</v>
      </c>
      <c r="E42" s="166"/>
      <c r="F42" s="166"/>
      <c r="G42" s="166">
        <f>'実質公債費比率（分子）の構造'!L$52</f>
        <v>2602</v>
      </c>
      <c r="H42" s="166"/>
      <c r="I42" s="166"/>
      <c r="J42" s="166">
        <f>'実質公債費比率（分子）の構造'!M$52</f>
        <v>2628</v>
      </c>
      <c r="K42" s="166"/>
      <c r="L42" s="166"/>
      <c r="M42" s="166">
        <f>'実質公債費比率（分子）の構造'!N$52</f>
        <v>2568</v>
      </c>
      <c r="N42" s="166"/>
      <c r="O42" s="166"/>
      <c r="P42" s="166">
        <f>'実質公債費比率（分子）の構造'!O$52</f>
        <v>2594</v>
      </c>
    </row>
    <row r="43" spans="1:16" x14ac:dyDescent="0.15">
      <c r="A43" s="166" t="s">
        <v>66</v>
      </c>
      <c r="B43" s="166" t="str">
        <f>'実質公債費比率（分子）の構造'!K$51</f>
        <v>-</v>
      </c>
      <c r="C43" s="166"/>
      <c r="D43" s="166"/>
      <c r="E43" s="166" t="str">
        <f>'実質公債費比率（分子）の構造'!L$51</f>
        <v>-</v>
      </c>
      <c r="F43" s="166"/>
      <c r="G43" s="166"/>
      <c r="H43" s="166" t="str">
        <f>'実質公債費比率（分子）の構造'!M$51</f>
        <v>-</v>
      </c>
      <c r="I43" s="166"/>
      <c r="J43" s="166"/>
      <c r="K43" s="166" t="str">
        <f>'実質公債費比率（分子）の構造'!N$51</f>
        <v>-</v>
      </c>
      <c r="L43" s="166"/>
      <c r="M43" s="166"/>
      <c r="N43" s="166" t="str">
        <f>'実質公債費比率（分子）の構造'!O$51</f>
        <v>-</v>
      </c>
      <c r="O43" s="166"/>
      <c r="P43" s="166"/>
    </row>
    <row r="44" spans="1:16" x14ac:dyDescent="0.15">
      <c r="A44" s="166" t="s">
        <v>67</v>
      </c>
      <c r="B44" s="166">
        <f>'実質公債費比率（分子）の構造'!K$50</f>
        <v>10</v>
      </c>
      <c r="C44" s="166"/>
      <c r="D44" s="166"/>
      <c r="E44" s="166">
        <f>'実質公債費比率（分子）の構造'!L$50</f>
        <v>7</v>
      </c>
      <c r="F44" s="166"/>
      <c r="G44" s="166"/>
      <c r="H44" s="166">
        <f>'実質公債費比率（分子）の構造'!M$50</f>
        <v>7</v>
      </c>
      <c r="I44" s="166"/>
      <c r="J44" s="166"/>
      <c r="K44" s="166">
        <f>'実質公債費比率（分子）の構造'!N$50</f>
        <v>7</v>
      </c>
      <c r="L44" s="166"/>
      <c r="M44" s="166"/>
      <c r="N44" s="166">
        <f>'実質公債費比率（分子）の構造'!O$50</f>
        <v>12</v>
      </c>
      <c r="O44" s="166"/>
      <c r="P44" s="166"/>
    </row>
    <row r="45" spans="1:16" x14ac:dyDescent="0.15">
      <c r="A45" s="166" t="s">
        <v>68</v>
      </c>
      <c r="B45" s="166" t="str">
        <f>'実質公債費比率（分子）の構造'!K$49</f>
        <v>-</v>
      </c>
      <c r="C45" s="166"/>
      <c r="D45" s="166"/>
      <c r="E45" s="166" t="str">
        <f>'実質公債費比率（分子）の構造'!L$49</f>
        <v>-</v>
      </c>
      <c r="F45" s="166"/>
      <c r="G45" s="166"/>
      <c r="H45" s="166" t="str">
        <f>'実質公債費比率（分子）の構造'!M$49</f>
        <v>-</v>
      </c>
      <c r="I45" s="166"/>
      <c r="J45" s="166"/>
      <c r="K45" s="166" t="str">
        <f>'実質公債費比率（分子）の構造'!N$49</f>
        <v>-</v>
      </c>
      <c r="L45" s="166"/>
      <c r="M45" s="166"/>
      <c r="N45" s="166" t="str">
        <f>'実質公債費比率（分子）の構造'!O$49</f>
        <v>-</v>
      </c>
      <c r="O45" s="166"/>
      <c r="P45" s="166"/>
    </row>
    <row r="46" spans="1:16" x14ac:dyDescent="0.15">
      <c r="A46" s="166" t="s">
        <v>69</v>
      </c>
      <c r="B46" s="166">
        <f>'実質公債費比率（分子）の構造'!K$48</f>
        <v>702</v>
      </c>
      <c r="C46" s="166"/>
      <c r="D46" s="166"/>
      <c r="E46" s="166">
        <f>'実質公債費比率（分子）の構造'!L$48</f>
        <v>641</v>
      </c>
      <c r="F46" s="166"/>
      <c r="G46" s="166"/>
      <c r="H46" s="166">
        <f>'実質公債費比率（分子）の構造'!M$48</f>
        <v>630</v>
      </c>
      <c r="I46" s="166"/>
      <c r="J46" s="166"/>
      <c r="K46" s="166">
        <f>'実質公債費比率（分子）の構造'!N$48</f>
        <v>600</v>
      </c>
      <c r="L46" s="166"/>
      <c r="M46" s="166"/>
      <c r="N46" s="166">
        <f>'実質公債費比率（分子）の構造'!O$48</f>
        <v>595</v>
      </c>
      <c r="O46" s="166"/>
      <c r="P46" s="166"/>
    </row>
    <row r="47" spans="1:16" x14ac:dyDescent="0.15">
      <c r="A47" s="166" t="s">
        <v>70</v>
      </c>
      <c r="B47" s="166" t="str">
        <f>'実質公債費比率（分子）の構造'!K$47</f>
        <v>-</v>
      </c>
      <c r="C47" s="166"/>
      <c r="D47" s="166"/>
      <c r="E47" s="166" t="str">
        <f>'実質公債費比率（分子）の構造'!L$47</f>
        <v>-</v>
      </c>
      <c r="F47" s="166"/>
      <c r="G47" s="166"/>
      <c r="H47" s="166" t="str">
        <f>'実質公債費比率（分子）の構造'!M$47</f>
        <v>-</v>
      </c>
      <c r="I47" s="166"/>
      <c r="J47" s="166"/>
      <c r="K47" s="166" t="str">
        <f>'実質公債費比率（分子）の構造'!N$47</f>
        <v>-</v>
      </c>
      <c r="L47" s="166"/>
      <c r="M47" s="166"/>
      <c r="N47" s="166" t="str">
        <f>'実質公債費比率（分子）の構造'!O$47</f>
        <v>-</v>
      </c>
      <c r="O47" s="166"/>
      <c r="P47" s="166"/>
    </row>
    <row r="48" spans="1:16" x14ac:dyDescent="0.15">
      <c r="A48" s="166" t="s">
        <v>71</v>
      </c>
      <c r="B48" s="166" t="str">
        <f>'実質公債費比率（分子）の構造'!K$46</f>
        <v>-</v>
      </c>
      <c r="C48" s="166"/>
      <c r="D48" s="166"/>
      <c r="E48" s="166" t="str">
        <f>'実質公債費比率（分子）の構造'!L$46</f>
        <v>-</v>
      </c>
      <c r="F48" s="166"/>
      <c r="G48" s="166"/>
      <c r="H48" s="166" t="str">
        <f>'実質公債費比率（分子）の構造'!M$46</f>
        <v>-</v>
      </c>
      <c r="I48" s="166"/>
      <c r="J48" s="166"/>
      <c r="K48" s="166" t="str">
        <f>'実質公債費比率（分子）の構造'!N$46</f>
        <v>-</v>
      </c>
      <c r="L48" s="166"/>
      <c r="M48" s="166"/>
      <c r="N48" s="166" t="str">
        <f>'実質公債費比率（分子）の構造'!O$46</f>
        <v>-</v>
      </c>
      <c r="O48" s="166"/>
      <c r="P48" s="166"/>
    </row>
    <row r="49" spans="1:16" x14ac:dyDescent="0.15">
      <c r="A49" s="166" t="s">
        <v>72</v>
      </c>
      <c r="B49" s="166">
        <f>'実質公債費比率（分子）の構造'!K$45</f>
        <v>2689</v>
      </c>
      <c r="C49" s="166"/>
      <c r="D49" s="166"/>
      <c r="E49" s="166">
        <f>'実質公債費比率（分子）の構造'!L$45</f>
        <v>2649</v>
      </c>
      <c r="F49" s="166"/>
      <c r="G49" s="166"/>
      <c r="H49" s="166">
        <f>'実質公債費比率（分子）の構造'!M$45</f>
        <v>2579</v>
      </c>
      <c r="I49" s="166"/>
      <c r="J49" s="166"/>
      <c r="K49" s="166">
        <f>'実質公債費比率（分子）の構造'!N$45</f>
        <v>2528</v>
      </c>
      <c r="L49" s="166"/>
      <c r="M49" s="166"/>
      <c r="N49" s="166">
        <f>'実質公債費比率（分子）の構造'!O$45</f>
        <v>2680</v>
      </c>
      <c r="O49" s="166"/>
      <c r="P49" s="166"/>
    </row>
    <row r="50" spans="1:16" x14ac:dyDescent="0.15">
      <c r="A50" s="166" t="s">
        <v>73</v>
      </c>
      <c r="B50" s="166" t="e">
        <f>NA()</f>
        <v>#N/A</v>
      </c>
      <c r="C50" s="166">
        <f>IF(ISNUMBER('実質公債費比率（分子）の構造'!K$53),'実質公債費比率（分子）の構造'!K$53,NA())</f>
        <v>681</v>
      </c>
      <c r="D50" s="166" t="e">
        <f>NA()</f>
        <v>#N/A</v>
      </c>
      <c r="E50" s="166" t="e">
        <f>NA()</f>
        <v>#N/A</v>
      </c>
      <c r="F50" s="166">
        <f>IF(ISNUMBER('実質公債費比率（分子）の構造'!L$53),'実質公債費比率（分子）の構造'!L$53,NA())</f>
        <v>695</v>
      </c>
      <c r="G50" s="166" t="e">
        <f>NA()</f>
        <v>#N/A</v>
      </c>
      <c r="H50" s="166" t="e">
        <f>NA()</f>
        <v>#N/A</v>
      </c>
      <c r="I50" s="166">
        <f>IF(ISNUMBER('実質公債費比率（分子）の構造'!M$53),'実質公債費比率（分子）の構造'!M$53,NA())</f>
        <v>588</v>
      </c>
      <c r="J50" s="166" t="e">
        <f>NA()</f>
        <v>#N/A</v>
      </c>
      <c r="K50" s="166" t="e">
        <f>NA()</f>
        <v>#N/A</v>
      </c>
      <c r="L50" s="166">
        <f>IF(ISNUMBER('実質公債費比率（分子）の構造'!N$53),'実質公債費比率（分子）の構造'!N$53,NA())</f>
        <v>567</v>
      </c>
      <c r="M50" s="166" t="e">
        <f>NA()</f>
        <v>#N/A</v>
      </c>
      <c r="N50" s="166" t="e">
        <f>NA()</f>
        <v>#N/A</v>
      </c>
      <c r="O50" s="166">
        <f>IF(ISNUMBER('実質公債費比率（分子）の構造'!O$53),'実質公債費比率（分子）の構造'!O$53,NA())</f>
        <v>693</v>
      </c>
      <c r="P50" s="166" t="e">
        <f>NA()</f>
        <v>#N/A</v>
      </c>
    </row>
    <row r="53" spans="1:16" x14ac:dyDescent="0.15">
      <c r="A53" s="138" t="s">
        <v>74</v>
      </c>
    </row>
    <row r="54" spans="1:16" x14ac:dyDescent="0.15">
      <c r="A54" s="165"/>
      <c r="B54" s="165" t="str">
        <f>'将来負担比率（分子）の構造'!I$40</f>
        <v>H30</v>
      </c>
      <c r="C54" s="165"/>
      <c r="D54" s="165"/>
      <c r="E54" s="165" t="str">
        <f>'将来負担比率（分子）の構造'!J$40</f>
        <v>R01</v>
      </c>
      <c r="F54" s="165"/>
      <c r="G54" s="165"/>
      <c r="H54" s="165" t="str">
        <f>'将来負担比率（分子）の構造'!K$40</f>
        <v>R02</v>
      </c>
      <c r="I54" s="165"/>
      <c r="J54" s="165"/>
      <c r="K54" s="165" t="str">
        <f>'将来負担比率（分子）の構造'!L$40</f>
        <v>R03</v>
      </c>
      <c r="L54" s="165"/>
      <c r="M54" s="165"/>
      <c r="N54" s="165" t="str">
        <f>'将来負担比率（分子）の構造'!M$40</f>
        <v>R04</v>
      </c>
      <c r="O54" s="165"/>
      <c r="P54" s="165"/>
    </row>
    <row r="55" spans="1:16" x14ac:dyDescent="0.15">
      <c r="A55" s="165"/>
      <c r="B55" s="165" t="s">
        <v>75</v>
      </c>
      <c r="C55" s="165"/>
      <c r="D55" s="165" t="s">
        <v>76</v>
      </c>
      <c r="E55" s="165" t="s">
        <v>75</v>
      </c>
      <c r="F55" s="165"/>
      <c r="G55" s="165" t="s">
        <v>76</v>
      </c>
      <c r="H55" s="165" t="s">
        <v>75</v>
      </c>
      <c r="I55" s="165"/>
      <c r="J55" s="165" t="s">
        <v>76</v>
      </c>
      <c r="K55" s="165" t="s">
        <v>75</v>
      </c>
      <c r="L55" s="165"/>
      <c r="M55" s="165" t="s">
        <v>76</v>
      </c>
      <c r="N55" s="165" t="s">
        <v>75</v>
      </c>
      <c r="O55" s="165"/>
      <c r="P55" s="165" t="s">
        <v>76</v>
      </c>
    </row>
    <row r="56" spans="1:16" x14ac:dyDescent="0.15">
      <c r="A56" s="165" t="s">
        <v>45</v>
      </c>
      <c r="B56" s="165"/>
      <c r="C56" s="165"/>
      <c r="D56" s="165">
        <f>'将来負担比率（分子）の構造'!I$52</f>
        <v>24221</v>
      </c>
      <c r="E56" s="165"/>
      <c r="F56" s="165"/>
      <c r="G56" s="165">
        <f>'将来負担比率（分子）の構造'!J$52</f>
        <v>25153</v>
      </c>
      <c r="H56" s="165"/>
      <c r="I56" s="165"/>
      <c r="J56" s="165">
        <f>'将来負担比率（分子）の構造'!K$52</f>
        <v>24739</v>
      </c>
      <c r="K56" s="165"/>
      <c r="L56" s="165"/>
      <c r="M56" s="165">
        <f>'将来負担比率（分子）の構造'!L$52</f>
        <v>23532</v>
      </c>
      <c r="N56" s="165"/>
      <c r="O56" s="165"/>
      <c r="P56" s="165">
        <f>'将来負担比率（分子）の構造'!M$52</f>
        <v>21307</v>
      </c>
    </row>
    <row r="57" spans="1:16" x14ac:dyDescent="0.15">
      <c r="A57" s="165" t="s">
        <v>44</v>
      </c>
      <c r="B57" s="165"/>
      <c r="C57" s="165"/>
      <c r="D57" s="165">
        <f>'将来負担比率（分子）の構造'!I$51</f>
        <v>777</v>
      </c>
      <c r="E57" s="165"/>
      <c r="F57" s="165"/>
      <c r="G57" s="165">
        <f>'将来負担比率（分子）の構造'!J$51</f>
        <v>552</v>
      </c>
      <c r="H57" s="165"/>
      <c r="I57" s="165"/>
      <c r="J57" s="165">
        <f>'将来負担比率（分子）の構造'!K$51</f>
        <v>497</v>
      </c>
      <c r="K57" s="165"/>
      <c r="L57" s="165"/>
      <c r="M57" s="165">
        <f>'将来負担比率（分子）の構造'!L$51</f>
        <v>437</v>
      </c>
      <c r="N57" s="165"/>
      <c r="O57" s="165"/>
      <c r="P57" s="165">
        <f>'将来負担比率（分子）の構造'!M$51</f>
        <v>404</v>
      </c>
    </row>
    <row r="58" spans="1:16" x14ac:dyDescent="0.15">
      <c r="A58" s="165" t="s">
        <v>43</v>
      </c>
      <c r="B58" s="165"/>
      <c r="C58" s="165"/>
      <c r="D58" s="165">
        <f>'将来負担比率（分子）の構造'!I$50</f>
        <v>5284</v>
      </c>
      <c r="E58" s="165"/>
      <c r="F58" s="165"/>
      <c r="G58" s="165">
        <f>'将来負担比率（分子）の構造'!J$50</f>
        <v>4876</v>
      </c>
      <c r="H58" s="165"/>
      <c r="I58" s="165"/>
      <c r="J58" s="165">
        <f>'将来負担比率（分子）の構造'!K$50</f>
        <v>5285</v>
      </c>
      <c r="K58" s="165"/>
      <c r="L58" s="165"/>
      <c r="M58" s="165">
        <f>'将来負担比率（分子）の構造'!L$50</f>
        <v>5696</v>
      </c>
      <c r="N58" s="165"/>
      <c r="O58" s="165"/>
      <c r="P58" s="165">
        <f>'将来負担比率（分子）の構造'!M$50</f>
        <v>6608</v>
      </c>
    </row>
    <row r="59" spans="1:16" x14ac:dyDescent="0.15">
      <c r="A59" s="165" t="s">
        <v>41</v>
      </c>
      <c r="B59" s="165" t="str">
        <f>'将来負担比率（分子）の構造'!I$49</f>
        <v>-</v>
      </c>
      <c r="C59" s="165"/>
      <c r="D59" s="165"/>
      <c r="E59" s="165" t="str">
        <f>'将来負担比率（分子）の構造'!J$49</f>
        <v>-</v>
      </c>
      <c r="F59" s="165"/>
      <c r="G59" s="165"/>
      <c r="H59" s="165" t="str">
        <f>'将来負担比率（分子）の構造'!K$49</f>
        <v>-</v>
      </c>
      <c r="I59" s="165"/>
      <c r="J59" s="165"/>
      <c r="K59" s="165" t="str">
        <f>'将来負担比率（分子）の構造'!L$49</f>
        <v>-</v>
      </c>
      <c r="L59" s="165"/>
      <c r="M59" s="165"/>
      <c r="N59" s="165" t="str">
        <f>'将来負担比率（分子）の構造'!M$49</f>
        <v>-</v>
      </c>
      <c r="O59" s="165"/>
      <c r="P59" s="165"/>
    </row>
    <row r="60" spans="1:16" x14ac:dyDescent="0.15">
      <c r="A60" s="165" t="s">
        <v>40</v>
      </c>
      <c r="B60" s="165" t="str">
        <f>'将来負担比率（分子）の構造'!I$48</f>
        <v>-</v>
      </c>
      <c r="C60" s="165"/>
      <c r="D60" s="165"/>
      <c r="E60" s="165" t="str">
        <f>'将来負担比率（分子）の構造'!J$48</f>
        <v>-</v>
      </c>
      <c r="F60" s="165"/>
      <c r="G60" s="165"/>
      <c r="H60" s="165" t="str">
        <f>'将来負担比率（分子）の構造'!K$48</f>
        <v>-</v>
      </c>
      <c r="I60" s="165"/>
      <c r="J60" s="165"/>
      <c r="K60" s="165" t="str">
        <f>'将来負担比率（分子）の構造'!L$48</f>
        <v>-</v>
      </c>
      <c r="L60" s="165"/>
      <c r="M60" s="165"/>
      <c r="N60" s="165" t="str">
        <f>'将来負担比率（分子）の構造'!M$48</f>
        <v>-</v>
      </c>
      <c r="O60" s="165"/>
      <c r="P60" s="165"/>
    </row>
    <row r="61" spans="1:16" x14ac:dyDescent="0.15">
      <c r="A61" s="165" t="s">
        <v>38</v>
      </c>
      <c r="B61" s="165" t="str">
        <f>'将来負担比率（分子）の構造'!I$46</f>
        <v>-</v>
      </c>
      <c r="C61" s="165"/>
      <c r="D61" s="165"/>
      <c r="E61" s="165" t="str">
        <f>'将来負担比率（分子）の構造'!J$46</f>
        <v>-</v>
      </c>
      <c r="F61" s="165"/>
      <c r="G61" s="165"/>
      <c r="H61" s="165" t="str">
        <f>'将来負担比率（分子）の構造'!K$46</f>
        <v>-</v>
      </c>
      <c r="I61" s="165"/>
      <c r="J61" s="165"/>
      <c r="K61" s="165" t="str">
        <f>'将来負担比率（分子）の構造'!L$46</f>
        <v>-</v>
      </c>
      <c r="L61" s="165"/>
      <c r="M61" s="165"/>
      <c r="N61" s="165" t="str">
        <f>'将来負担比率（分子）の構造'!M$46</f>
        <v>-</v>
      </c>
      <c r="O61" s="165"/>
      <c r="P61" s="165"/>
    </row>
    <row r="62" spans="1:16" x14ac:dyDescent="0.15">
      <c r="A62" s="165" t="s">
        <v>37</v>
      </c>
      <c r="B62" s="165">
        <f>'将来負担比率（分子）の構造'!I$45</f>
        <v>3218</v>
      </c>
      <c r="C62" s="165"/>
      <c r="D62" s="165"/>
      <c r="E62" s="165">
        <f>'将来負担比率（分子）の構造'!J$45</f>
        <v>3188</v>
      </c>
      <c r="F62" s="165"/>
      <c r="G62" s="165"/>
      <c r="H62" s="165">
        <f>'将来負担比率（分子）の構造'!K$45</f>
        <v>3083</v>
      </c>
      <c r="I62" s="165"/>
      <c r="J62" s="165"/>
      <c r="K62" s="165">
        <f>'将来負担比率（分子）の構造'!L$45</f>
        <v>3107</v>
      </c>
      <c r="L62" s="165"/>
      <c r="M62" s="165"/>
      <c r="N62" s="165">
        <f>'将来負担比率（分子）の構造'!M$45</f>
        <v>3257</v>
      </c>
      <c r="O62" s="165"/>
      <c r="P62" s="165"/>
    </row>
    <row r="63" spans="1:16" x14ac:dyDescent="0.15">
      <c r="A63" s="165" t="s">
        <v>36</v>
      </c>
      <c r="B63" s="165" t="str">
        <f>'将来負担比率（分子）の構造'!I$44</f>
        <v>-</v>
      </c>
      <c r="C63" s="165"/>
      <c r="D63" s="165"/>
      <c r="E63" s="165" t="str">
        <f>'将来負担比率（分子）の構造'!J$44</f>
        <v>-</v>
      </c>
      <c r="F63" s="165"/>
      <c r="G63" s="165"/>
      <c r="H63" s="165" t="str">
        <f>'将来負担比率（分子）の構造'!K$44</f>
        <v>-</v>
      </c>
      <c r="I63" s="165"/>
      <c r="J63" s="165"/>
      <c r="K63" s="165" t="str">
        <f>'将来負担比率（分子）の構造'!L$44</f>
        <v>-</v>
      </c>
      <c r="L63" s="165"/>
      <c r="M63" s="165"/>
      <c r="N63" s="165" t="str">
        <f>'将来負担比率（分子）の構造'!M$44</f>
        <v>-</v>
      </c>
      <c r="O63" s="165"/>
      <c r="P63" s="165"/>
    </row>
    <row r="64" spans="1:16" x14ac:dyDescent="0.15">
      <c r="A64" s="165" t="s">
        <v>35</v>
      </c>
      <c r="B64" s="165">
        <f>'将来負担比率（分子）の構造'!I$43</f>
        <v>6202</v>
      </c>
      <c r="C64" s="165"/>
      <c r="D64" s="165"/>
      <c r="E64" s="165">
        <f>'将来負担比率（分子）の構造'!J$43</f>
        <v>6070</v>
      </c>
      <c r="F64" s="165"/>
      <c r="G64" s="165"/>
      <c r="H64" s="165">
        <f>'将来負担比率（分子）の構造'!K$43</f>
        <v>5870</v>
      </c>
      <c r="I64" s="165"/>
      <c r="J64" s="165"/>
      <c r="K64" s="165">
        <f>'将来負担比率（分子）の構造'!L$43</f>
        <v>5637</v>
      </c>
      <c r="L64" s="165"/>
      <c r="M64" s="165"/>
      <c r="N64" s="165">
        <f>'将来負担比率（分子）の構造'!M$43</f>
        <v>5219</v>
      </c>
      <c r="O64" s="165"/>
      <c r="P64" s="165"/>
    </row>
    <row r="65" spans="1:16" x14ac:dyDescent="0.15">
      <c r="A65" s="165" t="s">
        <v>34</v>
      </c>
      <c r="B65" s="165">
        <f>'将来負担比率（分子）の構造'!I$42</f>
        <v>17</v>
      </c>
      <c r="C65" s="165"/>
      <c r="D65" s="165"/>
      <c r="E65" s="165">
        <f>'将来負担比率（分子）の構造'!J$42</f>
        <v>11</v>
      </c>
      <c r="F65" s="165"/>
      <c r="G65" s="165"/>
      <c r="H65" s="165">
        <f>'将来負担比率（分子）の構造'!K$42</f>
        <v>6</v>
      </c>
      <c r="I65" s="165"/>
      <c r="J65" s="165"/>
      <c r="K65" s="165" t="str">
        <f>'将来負担比率（分子）の構造'!L$42</f>
        <v>-</v>
      </c>
      <c r="L65" s="165"/>
      <c r="M65" s="165"/>
      <c r="N65" s="165" t="str">
        <f>'将来負担比率（分子）の構造'!M$42</f>
        <v>-</v>
      </c>
      <c r="O65" s="165"/>
      <c r="P65" s="165"/>
    </row>
    <row r="66" spans="1:16" x14ac:dyDescent="0.15">
      <c r="A66" s="165" t="s">
        <v>33</v>
      </c>
      <c r="B66" s="165">
        <f>'将来負担比率（分子）の構造'!I$41</f>
        <v>21710</v>
      </c>
      <c r="C66" s="165"/>
      <c r="D66" s="165"/>
      <c r="E66" s="165">
        <f>'将来負担比率（分子）の構造'!J$41</f>
        <v>23854</v>
      </c>
      <c r="F66" s="165"/>
      <c r="G66" s="165"/>
      <c r="H66" s="165">
        <f>'将来負担比率（分子）の構造'!K$41</f>
        <v>23191</v>
      </c>
      <c r="I66" s="165"/>
      <c r="J66" s="165"/>
      <c r="K66" s="165">
        <f>'将来負担比率（分子）の構造'!L$41</f>
        <v>21898</v>
      </c>
      <c r="L66" s="165"/>
      <c r="M66" s="165"/>
      <c r="N66" s="165">
        <f>'将来負担比率（分子）の構造'!M$41</f>
        <v>20700</v>
      </c>
      <c r="O66" s="165"/>
      <c r="P66" s="165"/>
    </row>
    <row r="67" spans="1:16" x14ac:dyDescent="0.15">
      <c r="A67" s="165" t="s">
        <v>77</v>
      </c>
      <c r="B67" s="165" t="e">
        <f>NA()</f>
        <v>#N/A</v>
      </c>
      <c r="C67" s="165">
        <f>IF(ISNUMBER('将来負担比率（分子）の構造'!I$53), IF('将来負担比率（分子）の構造'!I$53 &lt; 0, 0, '将来負担比率（分子）の構造'!I$53), NA())</f>
        <v>865</v>
      </c>
      <c r="D67" s="165" t="e">
        <f>NA()</f>
        <v>#N/A</v>
      </c>
      <c r="E67" s="165" t="e">
        <f>NA()</f>
        <v>#N/A</v>
      </c>
      <c r="F67" s="165">
        <f>IF(ISNUMBER('将来負担比率（分子）の構造'!J$53), IF('将来負担比率（分子）の構造'!J$53 &lt; 0, 0, '将来負担比率（分子）の構造'!J$53), NA())</f>
        <v>2542</v>
      </c>
      <c r="G67" s="165" t="e">
        <f>NA()</f>
        <v>#N/A</v>
      </c>
      <c r="H67" s="165" t="e">
        <f>NA()</f>
        <v>#N/A</v>
      </c>
      <c r="I67" s="165">
        <f>IF(ISNUMBER('将来負担比率（分子）の構造'!K$53), IF('将来負担比率（分子）の構造'!K$53 &lt; 0, 0, '将来負担比率（分子）の構造'!K$53), NA())</f>
        <v>1627</v>
      </c>
      <c r="J67" s="165" t="e">
        <f>NA()</f>
        <v>#N/A</v>
      </c>
      <c r="K67" s="165" t="e">
        <f>NA()</f>
        <v>#N/A</v>
      </c>
      <c r="L67" s="165">
        <f>IF(ISNUMBER('将来負担比率（分子）の構造'!L$53), IF('将来負担比率（分子）の構造'!L$53 &lt; 0, 0, '将来負担比率（分子）の構造'!L$53), NA())</f>
        <v>977</v>
      </c>
      <c r="M67" s="165" t="e">
        <f>NA()</f>
        <v>#N/A</v>
      </c>
      <c r="N67" s="165" t="e">
        <f>NA()</f>
        <v>#N/A</v>
      </c>
      <c r="O67" s="165">
        <f>IF(ISNUMBER('将来負担比率（分子）の構造'!M$53), IF('将来負担比率（分子）の構造'!M$53 &lt; 0, 0, '将来負担比率（分子）の構造'!M$53), NA())</f>
        <v>858</v>
      </c>
      <c r="P67" s="165" t="e">
        <f>NA()</f>
        <v>#N/A</v>
      </c>
    </row>
    <row r="70" spans="1:16" x14ac:dyDescent="0.15">
      <c r="A70" s="167" t="s">
        <v>78</v>
      </c>
      <c r="B70" s="167"/>
      <c r="C70" s="167"/>
      <c r="D70" s="167"/>
      <c r="E70" s="167"/>
      <c r="F70" s="167"/>
    </row>
    <row r="71" spans="1:16" x14ac:dyDescent="0.15">
      <c r="A71" s="168"/>
      <c r="B71" s="168" t="str">
        <f>基金残高に係る経年分析!F54</f>
        <v>R02</v>
      </c>
      <c r="C71" s="168" t="str">
        <f>基金残高に係る経年分析!G54</f>
        <v>R03</v>
      </c>
      <c r="D71" s="168" t="str">
        <f>基金残高に係る経年分析!H54</f>
        <v>R04</v>
      </c>
    </row>
    <row r="72" spans="1:16" x14ac:dyDescent="0.15">
      <c r="A72" s="168" t="s">
        <v>79</v>
      </c>
      <c r="B72" s="169">
        <f>基金残高に係る経年分析!F55</f>
        <v>2642</v>
      </c>
      <c r="C72" s="169">
        <f>基金残高に係る経年分析!G55</f>
        <v>3048</v>
      </c>
      <c r="D72" s="169">
        <f>基金残高に係る経年分析!H55</f>
        <v>3746</v>
      </c>
    </row>
    <row r="73" spans="1:16" x14ac:dyDescent="0.15">
      <c r="A73" s="168" t="s">
        <v>80</v>
      </c>
      <c r="B73" s="169">
        <f>基金残高に係る経年分析!F56</f>
        <v>86</v>
      </c>
      <c r="C73" s="169">
        <f>基金残高に係る経年分析!G56</f>
        <v>167</v>
      </c>
      <c r="D73" s="169">
        <f>基金残高に係る経年分析!H56</f>
        <v>164</v>
      </c>
    </row>
    <row r="74" spans="1:16" x14ac:dyDescent="0.15">
      <c r="A74" s="168" t="s">
        <v>81</v>
      </c>
      <c r="B74" s="169">
        <f>基金残高に係る経年分析!F57</f>
        <v>3455</v>
      </c>
      <c r="C74" s="169">
        <f>基金残高に係る経年分析!G57</f>
        <v>3379</v>
      </c>
      <c r="D74" s="169">
        <f>基金残高に係る経年分析!H57</f>
        <v>3394</v>
      </c>
    </row>
  </sheetData>
  <sheetProtection algorithmName="SHA-512" hashValue="Qc+vXUpxlSyA3pK4KX5CWDtVCijKkzshVjGNjO41bYi4H8WwpDbvc1OeLMcPaiBFBhC5f0bD26g+yudhDGD+gw==" saltValue="gd/BOju9bg7M2HnS3NfH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589" t="s">
        <v>219</v>
      </c>
      <c r="DI1" s="590"/>
      <c r="DJ1" s="590"/>
      <c r="DK1" s="590"/>
      <c r="DL1" s="590"/>
      <c r="DM1" s="590"/>
      <c r="DN1" s="591"/>
      <c r="DO1" s="204"/>
      <c r="DP1" s="589" t="s">
        <v>220</v>
      </c>
      <c r="DQ1" s="590"/>
      <c r="DR1" s="590"/>
      <c r="DS1" s="590"/>
      <c r="DT1" s="590"/>
      <c r="DU1" s="590"/>
      <c r="DV1" s="590"/>
      <c r="DW1" s="590"/>
      <c r="DX1" s="590"/>
      <c r="DY1" s="590"/>
      <c r="DZ1" s="590"/>
      <c r="EA1" s="590"/>
      <c r="EB1" s="590"/>
      <c r="EC1" s="591"/>
      <c r="ED1" s="203"/>
      <c r="EE1" s="203"/>
      <c r="EF1" s="203"/>
      <c r="EG1" s="203"/>
      <c r="EH1" s="203"/>
      <c r="EI1" s="203"/>
      <c r="EJ1" s="203"/>
      <c r="EK1" s="203"/>
      <c r="EL1" s="203"/>
      <c r="EM1" s="203"/>
    </row>
    <row r="2" spans="2:143" ht="22.5" customHeight="1" x14ac:dyDescent="0.15">
      <c r="B2" s="205" t="s">
        <v>221</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3556948</v>
      </c>
      <c r="S5" s="600"/>
      <c r="T5" s="600"/>
      <c r="U5" s="600"/>
      <c r="V5" s="600"/>
      <c r="W5" s="600"/>
      <c r="X5" s="600"/>
      <c r="Y5" s="601"/>
      <c r="Z5" s="602">
        <v>15.3</v>
      </c>
      <c r="AA5" s="602"/>
      <c r="AB5" s="602"/>
      <c r="AC5" s="602"/>
      <c r="AD5" s="603">
        <v>3517854</v>
      </c>
      <c r="AE5" s="603"/>
      <c r="AF5" s="603"/>
      <c r="AG5" s="603"/>
      <c r="AH5" s="603"/>
      <c r="AI5" s="603"/>
      <c r="AJ5" s="603"/>
      <c r="AK5" s="603"/>
      <c r="AL5" s="604">
        <v>27.8</v>
      </c>
      <c r="AM5" s="605"/>
      <c r="AN5" s="605"/>
      <c r="AO5" s="606"/>
      <c r="AP5" s="596" t="s">
        <v>233</v>
      </c>
      <c r="AQ5" s="597"/>
      <c r="AR5" s="597"/>
      <c r="AS5" s="597"/>
      <c r="AT5" s="597"/>
      <c r="AU5" s="597"/>
      <c r="AV5" s="597"/>
      <c r="AW5" s="597"/>
      <c r="AX5" s="597"/>
      <c r="AY5" s="597"/>
      <c r="AZ5" s="597"/>
      <c r="BA5" s="597"/>
      <c r="BB5" s="597"/>
      <c r="BC5" s="597"/>
      <c r="BD5" s="597"/>
      <c r="BE5" s="597"/>
      <c r="BF5" s="598"/>
      <c r="BG5" s="610">
        <v>3458846</v>
      </c>
      <c r="BH5" s="611"/>
      <c r="BI5" s="611"/>
      <c r="BJ5" s="611"/>
      <c r="BK5" s="611"/>
      <c r="BL5" s="611"/>
      <c r="BM5" s="611"/>
      <c r="BN5" s="612"/>
      <c r="BO5" s="613">
        <v>97.2</v>
      </c>
      <c r="BP5" s="613"/>
      <c r="BQ5" s="613"/>
      <c r="BR5" s="613"/>
      <c r="BS5" s="614">
        <v>31474</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15">
      <c r="B6" s="607" t="s">
        <v>237</v>
      </c>
      <c r="C6" s="608"/>
      <c r="D6" s="608"/>
      <c r="E6" s="608"/>
      <c r="F6" s="608"/>
      <c r="G6" s="608"/>
      <c r="H6" s="608"/>
      <c r="I6" s="608"/>
      <c r="J6" s="608"/>
      <c r="K6" s="608"/>
      <c r="L6" s="608"/>
      <c r="M6" s="608"/>
      <c r="N6" s="608"/>
      <c r="O6" s="608"/>
      <c r="P6" s="608"/>
      <c r="Q6" s="609"/>
      <c r="R6" s="610">
        <v>235156</v>
      </c>
      <c r="S6" s="611"/>
      <c r="T6" s="611"/>
      <c r="U6" s="611"/>
      <c r="V6" s="611"/>
      <c r="W6" s="611"/>
      <c r="X6" s="611"/>
      <c r="Y6" s="612"/>
      <c r="Z6" s="613">
        <v>1</v>
      </c>
      <c r="AA6" s="613"/>
      <c r="AB6" s="613"/>
      <c r="AC6" s="613"/>
      <c r="AD6" s="614">
        <v>235156</v>
      </c>
      <c r="AE6" s="614"/>
      <c r="AF6" s="614"/>
      <c r="AG6" s="614"/>
      <c r="AH6" s="614"/>
      <c r="AI6" s="614"/>
      <c r="AJ6" s="614"/>
      <c r="AK6" s="614"/>
      <c r="AL6" s="615">
        <v>1.9</v>
      </c>
      <c r="AM6" s="616"/>
      <c r="AN6" s="616"/>
      <c r="AO6" s="617"/>
      <c r="AP6" s="607" t="s">
        <v>238</v>
      </c>
      <c r="AQ6" s="608"/>
      <c r="AR6" s="608"/>
      <c r="AS6" s="608"/>
      <c r="AT6" s="608"/>
      <c r="AU6" s="608"/>
      <c r="AV6" s="608"/>
      <c r="AW6" s="608"/>
      <c r="AX6" s="608"/>
      <c r="AY6" s="608"/>
      <c r="AZ6" s="608"/>
      <c r="BA6" s="608"/>
      <c r="BB6" s="608"/>
      <c r="BC6" s="608"/>
      <c r="BD6" s="608"/>
      <c r="BE6" s="608"/>
      <c r="BF6" s="609"/>
      <c r="BG6" s="610">
        <v>3458846</v>
      </c>
      <c r="BH6" s="611"/>
      <c r="BI6" s="611"/>
      <c r="BJ6" s="611"/>
      <c r="BK6" s="611"/>
      <c r="BL6" s="611"/>
      <c r="BM6" s="611"/>
      <c r="BN6" s="612"/>
      <c r="BO6" s="613">
        <v>97.2</v>
      </c>
      <c r="BP6" s="613"/>
      <c r="BQ6" s="613"/>
      <c r="BR6" s="613"/>
      <c r="BS6" s="614">
        <v>31474</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164964</v>
      </c>
      <c r="CS6" s="611"/>
      <c r="CT6" s="611"/>
      <c r="CU6" s="611"/>
      <c r="CV6" s="611"/>
      <c r="CW6" s="611"/>
      <c r="CX6" s="611"/>
      <c r="CY6" s="612"/>
      <c r="CZ6" s="604">
        <v>0.8</v>
      </c>
      <c r="DA6" s="605"/>
      <c r="DB6" s="605"/>
      <c r="DC6" s="621"/>
      <c r="DD6" s="619" t="s">
        <v>142</v>
      </c>
      <c r="DE6" s="611"/>
      <c r="DF6" s="611"/>
      <c r="DG6" s="611"/>
      <c r="DH6" s="611"/>
      <c r="DI6" s="611"/>
      <c r="DJ6" s="611"/>
      <c r="DK6" s="611"/>
      <c r="DL6" s="611"/>
      <c r="DM6" s="611"/>
      <c r="DN6" s="611"/>
      <c r="DO6" s="611"/>
      <c r="DP6" s="612"/>
      <c r="DQ6" s="619">
        <v>164956</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2592</v>
      </c>
      <c r="S7" s="611"/>
      <c r="T7" s="611"/>
      <c r="U7" s="611"/>
      <c r="V7" s="611"/>
      <c r="W7" s="611"/>
      <c r="X7" s="611"/>
      <c r="Y7" s="612"/>
      <c r="Z7" s="613">
        <v>0</v>
      </c>
      <c r="AA7" s="613"/>
      <c r="AB7" s="613"/>
      <c r="AC7" s="613"/>
      <c r="AD7" s="614">
        <v>2592</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1477439</v>
      </c>
      <c r="BH7" s="611"/>
      <c r="BI7" s="611"/>
      <c r="BJ7" s="611"/>
      <c r="BK7" s="611"/>
      <c r="BL7" s="611"/>
      <c r="BM7" s="611"/>
      <c r="BN7" s="612"/>
      <c r="BO7" s="613">
        <v>41.5</v>
      </c>
      <c r="BP7" s="613"/>
      <c r="BQ7" s="613"/>
      <c r="BR7" s="613"/>
      <c r="BS7" s="614">
        <v>31474</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4683792</v>
      </c>
      <c r="CS7" s="611"/>
      <c r="CT7" s="611"/>
      <c r="CU7" s="611"/>
      <c r="CV7" s="611"/>
      <c r="CW7" s="611"/>
      <c r="CX7" s="611"/>
      <c r="CY7" s="612"/>
      <c r="CZ7" s="613">
        <v>21.7</v>
      </c>
      <c r="DA7" s="613"/>
      <c r="DB7" s="613"/>
      <c r="DC7" s="613"/>
      <c r="DD7" s="619">
        <v>1227725</v>
      </c>
      <c r="DE7" s="611"/>
      <c r="DF7" s="611"/>
      <c r="DG7" s="611"/>
      <c r="DH7" s="611"/>
      <c r="DI7" s="611"/>
      <c r="DJ7" s="611"/>
      <c r="DK7" s="611"/>
      <c r="DL7" s="611"/>
      <c r="DM7" s="611"/>
      <c r="DN7" s="611"/>
      <c r="DO7" s="611"/>
      <c r="DP7" s="612"/>
      <c r="DQ7" s="619">
        <v>3264436</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18253</v>
      </c>
      <c r="S8" s="611"/>
      <c r="T8" s="611"/>
      <c r="U8" s="611"/>
      <c r="V8" s="611"/>
      <c r="W8" s="611"/>
      <c r="X8" s="611"/>
      <c r="Y8" s="612"/>
      <c r="Z8" s="613">
        <v>0.1</v>
      </c>
      <c r="AA8" s="613"/>
      <c r="AB8" s="613"/>
      <c r="AC8" s="613"/>
      <c r="AD8" s="614">
        <v>18253</v>
      </c>
      <c r="AE8" s="614"/>
      <c r="AF8" s="614"/>
      <c r="AG8" s="614"/>
      <c r="AH8" s="614"/>
      <c r="AI8" s="614"/>
      <c r="AJ8" s="614"/>
      <c r="AK8" s="614"/>
      <c r="AL8" s="615">
        <v>0.1</v>
      </c>
      <c r="AM8" s="616"/>
      <c r="AN8" s="616"/>
      <c r="AO8" s="617"/>
      <c r="AP8" s="607" t="s">
        <v>244</v>
      </c>
      <c r="AQ8" s="608"/>
      <c r="AR8" s="608"/>
      <c r="AS8" s="608"/>
      <c r="AT8" s="608"/>
      <c r="AU8" s="608"/>
      <c r="AV8" s="608"/>
      <c r="AW8" s="608"/>
      <c r="AX8" s="608"/>
      <c r="AY8" s="608"/>
      <c r="AZ8" s="608"/>
      <c r="BA8" s="608"/>
      <c r="BB8" s="608"/>
      <c r="BC8" s="608"/>
      <c r="BD8" s="608"/>
      <c r="BE8" s="608"/>
      <c r="BF8" s="609"/>
      <c r="BG8" s="610">
        <v>55054</v>
      </c>
      <c r="BH8" s="611"/>
      <c r="BI8" s="611"/>
      <c r="BJ8" s="611"/>
      <c r="BK8" s="611"/>
      <c r="BL8" s="611"/>
      <c r="BM8" s="611"/>
      <c r="BN8" s="612"/>
      <c r="BO8" s="613">
        <v>1.5</v>
      </c>
      <c r="BP8" s="613"/>
      <c r="BQ8" s="613"/>
      <c r="BR8" s="613"/>
      <c r="BS8" s="614" t="s">
        <v>245</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6096273</v>
      </c>
      <c r="CS8" s="611"/>
      <c r="CT8" s="611"/>
      <c r="CU8" s="611"/>
      <c r="CV8" s="611"/>
      <c r="CW8" s="611"/>
      <c r="CX8" s="611"/>
      <c r="CY8" s="612"/>
      <c r="CZ8" s="613">
        <v>28.3</v>
      </c>
      <c r="DA8" s="613"/>
      <c r="DB8" s="613"/>
      <c r="DC8" s="613"/>
      <c r="DD8" s="619">
        <v>30724</v>
      </c>
      <c r="DE8" s="611"/>
      <c r="DF8" s="611"/>
      <c r="DG8" s="611"/>
      <c r="DH8" s="611"/>
      <c r="DI8" s="611"/>
      <c r="DJ8" s="611"/>
      <c r="DK8" s="611"/>
      <c r="DL8" s="611"/>
      <c r="DM8" s="611"/>
      <c r="DN8" s="611"/>
      <c r="DO8" s="611"/>
      <c r="DP8" s="612"/>
      <c r="DQ8" s="619">
        <v>3345151</v>
      </c>
      <c r="DR8" s="611"/>
      <c r="DS8" s="611"/>
      <c r="DT8" s="611"/>
      <c r="DU8" s="611"/>
      <c r="DV8" s="611"/>
      <c r="DW8" s="611"/>
      <c r="DX8" s="611"/>
      <c r="DY8" s="611"/>
      <c r="DZ8" s="611"/>
      <c r="EA8" s="611"/>
      <c r="EB8" s="611"/>
      <c r="EC8" s="620"/>
    </row>
    <row r="9" spans="2:143" ht="11.25" customHeight="1" x14ac:dyDescent="0.15">
      <c r="B9" s="607" t="s">
        <v>247</v>
      </c>
      <c r="C9" s="608"/>
      <c r="D9" s="608"/>
      <c r="E9" s="608"/>
      <c r="F9" s="608"/>
      <c r="G9" s="608"/>
      <c r="H9" s="608"/>
      <c r="I9" s="608"/>
      <c r="J9" s="608"/>
      <c r="K9" s="608"/>
      <c r="L9" s="608"/>
      <c r="M9" s="608"/>
      <c r="N9" s="608"/>
      <c r="O9" s="608"/>
      <c r="P9" s="608"/>
      <c r="Q9" s="609"/>
      <c r="R9" s="610">
        <v>13205</v>
      </c>
      <c r="S9" s="611"/>
      <c r="T9" s="611"/>
      <c r="U9" s="611"/>
      <c r="V9" s="611"/>
      <c r="W9" s="611"/>
      <c r="X9" s="611"/>
      <c r="Y9" s="612"/>
      <c r="Z9" s="613">
        <v>0.1</v>
      </c>
      <c r="AA9" s="613"/>
      <c r="AB9" s="613"/>
      <c r="AC9" s="613"/>
      <c r="AD9" s="614">
        <v>13205</v>
      </c>
      <c r="AE9" s="614"/>
      <c r="AF9" s="614"/>
      <c r="AG9" s="614"/>
      <c r="AH9" s="614"/>
      <c r="AI9" s="614"/>
      <c r="AJ9" s="614"/>
      <c r="AK9" s="614"/>
      <c r="AL9" s="615">
        <v>0.1</v>
      </c>
      <c r="AM9" s="616"/>
      <c r="AN9" s="616"/>
      <c r="AO9" s="617"/>
      <c r="AP9" s="607" t="s">
        <v>248</v>
      </c>
      <c r="AQ9" s="608"/>
      <c r="AR9" s="608"/>
      <c r="AS9" s="608"/>
      <c r="AT9" s="608"/>
      <c r="AU9" s="608"/>
      <c r="AV9" s="608"/>
      <c r="AW9" s="608"/>
      <c r="AX9" s="608"/>
      <c r="AY9" s="608"/>
      <c r="AZ9" s="608"/>
      <c r="BA9" s="608"/>
      <c r="BB9" s="608"/>
      <c r="BC9" s="608"/>
      <c r="BD9" s="608"/>
      <c r="BE9" s="608"/>
      <c r="BF9" s="609"/>
      <c r="BG9" s="610">
        <v>1229165</v>
      </c>
      <c r="BH9" s="611"/>
      <c r="BI9" s="611"/>
      <c r="BJ9" s="611"/>
      <c r="BK9" s="611"/>
      <c r="BL9" s="611"/>
      <c r="BM9" s="611"/>
      <c r="BN9" s="612"/>
      <c r="BO9" s="613">
        <v>34.6</v>
      </c>
      <c r="BP9" s="613"/>
      <c r="BQ9" s="613"/>
      <c r="BR9" s="613"/>
      <c r="BS9" s="614" t="s">
        <v>142</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1295199</v>
      </c>
      <c r="CS9" s="611"/>
      <c r="CT9" s="611"/>
      <c r="CU9" s="611"/>
      <c r="CV9" s="611"/>
      <c r="CW9" s="611"/>
      <c r="CX9" s="611"/>
      <c r="CY9" s="612"/>
      <c r="CZ9" s="613">
        <v>6</v>
      </c>
      <c r="DA9" s="613"/>
      <c r="DB9" s="613"/>
      <c r="DC9" s="613"/>
      <c r="DD9" s="619">
        <v>18408</v>
      </c>
      <c r="DE9" s="611"/>
      <c r="DF9" s="611"/>
      <c r="DG9" s="611"/>
      <c r="DH9" s="611"/>
      <c r="DI9" s="611"/>
      <c r="DJ9" s="611"/>
      <c r="DK9" s="611"/>
      <c r="DL9" s="611"/>
      <c r="DM9" s="611"/>
      <c r="DN9" s="611"/>
      <c r="DO9" s="611"/>
      <c r="DP9" s="612"/>
      <c r="DQ9" s="619">
        <v>1047093</v>
      </c>
      <c r="DR9" s="611"/>
      <c r="DS9" s="611"/>
      <c r="DT9" s="611"/>
      <c r="DU9" s="611"/>
      <c r="DV9" s="611"/>
      <c r="DW9" s="611"/>
      <c r="DX9" s="611"/>
      <c r="DY9" s="611"/>
      <c r="DZ9" s="611"/>
      <c r="EA9" s="611"/>
      <c r="EB9" s="611"/>
      <c r="EC9" s="620"/>
    </row>
    <row r="10" spans="2:143" ht="11.25" customHeight="1" x14ac:dyDescent="0.15">
      <c r="B10" s="607" t="s">
        <v>250</v>
      </c>
      <c r="C10" s="608"/>
      <c r="D10" s="608"/>
      <c r="E10" s="608"/>
      <c r="F10" s="608"/>
      <c r="G10" s="608"/>
      <c r="H10" s="608"/>
      <c r="I10" s="608"/>
      <c r="J10" s="608"/>
      <c r="K10" s="608"/>
      <c r="L10" s="608"/>
      <c r="M10" s="608"/>
      <c r="N10" s="608"/>
      <c r="O10" s="608"/>
      <c r="P10" s="608"/>
      <c r="Q10" s="609"/>
      <c r="R10" s="610" t="s">
        <v>142</v>
      </c>
      <c r="S10" s="611"/>
      <c r="T10" s="611"/>
      <c r="U10" s="611"/>
      <c r="V10" s="611"/>
      <c r="W10" s="611"/>
      <c r="X10" s="611"/>
      <c r="Y10" s="612"/>
      <c r="Z10" s="613" t="s">
        <v>142</v>
      </c>
      <c r="AA10" s="613"/>
      <c r="AB10" s="613"/>
      <c r="AC10" s="613"/>
      <c r="AD10" s="614" t="s">
        <v>142</v>
      </c>
      <c r="AE10" s="614"/>
      <c r="AF10" s="614"/>
      <c r="AG10" s="614"/>
      <c r="AH10" s="614"/>
      <c r="AI10" s="614"/>
      <c r="AJ10" s="614"/>
      <c r="AK10" s="614"/>
      <c r="AL10" s="615" t="s">
        <v>142</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82991</v>
      </c>
      <c r="BH10" s="611"/>
      <c r="BI10" s="611"/>
      <c r="BJ10" s="611"/>
      <c r="BK10" s="611"/>
      <c r="BL10" s="611"/>
      <c r="BM10" s="611"/>
      <c r="BN10" s="612"/>
      <c r="BO10" s="613">
        <v>2.2999999999999998</v>
      </c>
      <c r="BP10" s="613"/>
      <c r="BQ10" s="613"/>
      <c r="BR10" s="613"/>
      <c r="BS10" s="614" t="s">
        <v>142</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v>12618</v>
      </c>
      <c r="CS10" s="611"/>
      <c r="CT10" s="611"/>
      <c r="CU10" s="611"/>
      <c r="CV10" s="611"/>
      <c r="CW10" s="611"/>
      <c r="CX10" s="611"/>
      <c r="CY10" s="612"/>
      <c r="CZ10" s="613">
        <v>0.1</v>
      </c>
      <c r="DA10" s="613"/>
      <c r="DB10" s="613"/>
      <c r="DC10" s="613"/>
      <c r="DD10" s="619" t="s">
        <v>142</v>
      </c>
      <c r="DE10" s="611"/>
      <c r="DF10" s="611"/>
      <c r="DG10" s="611"/>
      <c r="DH10" s="611"/>
      <c r="DI10" s="611"/>
      <c r="DJ10" s="611"/>
      <c r="DK10" s="611"/>
      <c r="DL10" s="611"/>
      <c r="DM10" s="611"/>
      <c r="DN10" s="611"/>
      <c r="DO10" s="611"/>
      <c r="DP10" s="612"/>
      <c r="DQ10" s="619">
        <v>12618</v>
      </c>
      <c r="DR10" s="611"/>
      <c r="DS10" s="611"/>
      <c r="DT10" s="611"/>
      <c r="DU10" s="611"/>
      <c r="DV10" s="611"/>
      <c r="DW10" s="611"/>
      <c r="DX10" s="611"/>
      <c r="DY10" s="611"/>
      <c r="DZ10" s="611"/>
      <c r="EA10" s="611"/>
      <c r="EB10" s="611"/>
      <c r="EC10" s="620"/>
    </row>
    <row r="11" spans="2:143" ht="11.25" customHeight="1" x14ac:dyDescent="0.15">
      <c r="B11" s="607" t="s">
        <v>253</v>
      </c>
      <c r="C11" s="608"/>
      <c r="D11" s="608"/>
      <c r="E11" s="608"/>
      <c r="F11" s="608"/>
      <c r="G11" s="608"/>
      <c r="H11" s="608"/>
      <c r="I11" s="608"/>
      <c r="J11" s="608"/>
      <c r="K11" s="608"/>
      <c r="L11" s="608"/>
      <c r="M11" s="608"/>
      <c r="N11" s="608"/>
      <c r="O11" s="608"/>
      <c r="P11" s="608"/>
      <c r="Q11" s="609"/>
      <c r="R11" s="610">
        <v>779152</v>
      </c>
      <c r="S11" s="611"/>
      <c r="T11" s="611"/>
      <c r="U11" s="611"/>
      <c r="V11" s="611"/>
      <c r="W11" s="611"/>
      <c r="X11" s="611"/>
      <c r="Y11" s="612"/>
      <c r="Z11" s="615">
        <v>3.3</v>
      </c>
      <c r="AA11" s="616"/>
      <c r="AB11" s="616"/>
      <c r="AC11" s="622"/>
      <c r="AD11" s="619">
        <v>779152</v>
      </c>
      <c r="AE11" s="611"/>
      <c r="AF11" s="611"/>
      <c r="AG11" s="611"/>
      <c r="AH11" s="611"/>
      <c r="AI11" s="611"/>
      <c r="AJ11" s="611"/>
      <c r="AK11" s="612"/>
      <c r="AL11" s="615">
        <v>6.2</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110229</v>
      </c>
      <c r="BH11" s="611"/>
      <c r="BI11" s="611"/>
      <c r="BJ11" s="611"/>
      <c r="BK11" s="611"/>
      <c r="BL11" s="611"/>
      <c r="BM11" s="611"/>
      <c r="BN11" s="612"/>
      <c r="BO11" s="613">
        <v>3.1</v>
      </c>
      <c r="BP11" s="613"/>
      <c r="BQ11" s="613"/>
      <c r="BR11" s="613"/>
      <c r="BS11" s="614">
        <v>31474</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1765203</v>
      </c>
      <c r="CS11" s="611"/>
      <c r="CT11" s="611"/>
      <c r="CU11" s="611"/>
      <c r="CV11" s="611"/>
      <c r="CW11" s="611"/>
      <c r="CX11" s="611"/>
      <c r="CY11" s="612"/>
      <c r="CZ11" s="613">
        <v>8.1999999999999993</v>
      </c>
      <c r="DA11" s="613"/>
      <c r="DB11" s="613"/>
      <c r="DC11" s="613"/>
      <c r="DD11" s="619">
        <v>411207</v>
      </c>
      <c r="DE11" s="611"/>
      <c r="DF11" s="611"/>
      <c r="DG11" s="611"/>
      <c r="DH11" s="611"/>
      <c r="DI11" s="611"/>
      <c r="DJ11" s="611"/>
      <c r="DK11" s="611"/>
      <c r="DL11" s="611"/>
      <c r="DM11" s="611"/>
      <c r="DN11" s="611"/>
      <c r="DO11" s="611"/>
      <c r="DP11" s="612"/>
      <c r="DQ11" s="619">
        <v>1132180</v>
      </c>
      <c r="DR11" s="611"/>
      <c r="DS11" s="611"/>
      <c r="DT11" s="611"/>
      <c r="DU11" s="611"/>
      <c r="DV11" s="611"/>
      <c r="DW11" s="611"/>
      <c r="DX11" s="611"/>
      <c r="DY11" s="611"/>
      <c r="DZ11" s="611"/>
      <c r="EA11" s="611"/>
      <c r="EB11" s="611"/>
      <c r="EC11" s="620"/>
    </row>
    <row r="12" spans="2:143" ht="11.25" customHeight="1" x14ac:dyDescent="0.15">
      <c r="B12" s="607" t="s">
        <v>256</v>
      </c>
      <c r="C12" s="608"/>
      <c r="D12" s="608"/>
      <c r="E12" s="608"/>
      <c r="F12" s="608"/>
      <c r="G12" s="608"/>
      <c r="H12" s="608"/>
      <c r="I12" s="608"/>
      <c r="J12" s="608"/>
      <c r="K12" s="608"/>
      <c r="L12" s="608"/>
      <c r="M12" s="608"/>
      <c r="N12" s="608"/>
      <c r="O12" s="608"/>
      <c r="P12" s="608"/>
      <c r="Q12" s="609"/>
      <c r="R12" s="610">
        <v>4935</v>
      </c>
      <c r="S12" s="611"/>
      <c r="T12" s="611"/>
      <c r="U12" s="611"/>
      <c r="V12" s="611"/>
      <c r="W12" s="611"/>
      <c r="X12" s="611"/>
      <c r="Y12" s="612"/>
      <c r="Z12" s="613">
        <v>0</v>
      </c>
      <c r="AA12" s="613"/>
      <c r="AB12" s="613"/>
      <c r="AC12" s="613"/>
      <c r="AD12" s="614">
        <v>4935</v>
      </c>
      <c r="AE12" s="614"/>
      <c r="AF12" s="614"/>
      <c r="AG12" s="614"/>
      <c r="AH12" s="614"/>
      <c r="AI12" s="614"/>
      <c r="AJ12" s="614"/>
      <c r="AK12" s="614"/>
      <c r="AL12" s="615">
        <v>0</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1639909</v>
      </c>
      <c r="BH12" s="611"/>
      <c r="BI12" s="611"/>
      <c r="BJ12" s="611"/>
      <c r="BK12" s="611"/>
      <c r="BL12" s="611"/>
      <c r="BM12" s="611"/>
      <c r="BN12" s="612"/>
      <c r="BO12" s="613">
        <v>46.1</v>
      </c>
      <c r="BP12" s="613"/>
      <c r="BQ12" s="613"/>
      <c r="BR12" s="613"/>
      <c r="BS12" s="614" t="s">
        <v>142</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1144198</v>
      </c>
      <c r="CS12" s="611"/>
      <c r="CT12" s="611"/>
      <c r="CU12" s="611"/>
      <c r="CV12" s="611"/>
      <c r="CW12" s="611"/>
      <c r="CX12" s="611"/>
      <c r="CY12" s="612"/>
      <c r="CZ12" s="613">
        <v>5.3</v>
      </c>
      <c r="DA12" s="613"/>
      <c r="DB12" s="613"/>
      <c r="DC12" s="613"/>
      <c r="DD12" s="619">
        <v>98171</v>
      </c>
      <c r="DE12" s="611"/>
      <c r="DF12" s="611"/>
      <c r="DG12" s="611"/>
      <c r="DH12" s="611"/>
      <c r="DI12" s="611"/>
      <c r="DJ12" s="611"/>
      <c r="DK12" s="611"/>
      <c r="DL12" s="611"/>
      <c r="DM12" s="611"/>
      <c r="DN12" s="611"/>
      <c r="DO12" s="611"/>
      <c r="DP12" s="612"/>
      <c r="DQ12" s="619">
        <v>958202</v>
      </c>
      <c r="DR12" s="611"/>
      <c r="DS12" s="611"/>
      <c r="DT12" s="611"/>
      <c r="DU12" s="611"/>
      <c r="DV12" s="611"/>
      <c r="DW12" s="611"/>
      <c r="DX12" s="611"/>
      <c r="DY12" s="611"/>
      <c r="DZ12" s="611"/>
      <c r="EA12" s="611"/>
      <c r="EB12" s="611"/>
      <c r="EC12" s="620"/>
    </row>
    <row r="13" spans="2:143" ht="11.25" customHeight="1" x14ac:dyDescent="0.15">
      <c r="B13" s="607" t="s">
        <v>259</v>
      </c>
      <c r="C13" s="608"/>
      <c r="D13" s="608"/>
      <c r="E13" s="608"/>
      <c r="F13" s="608"/>
      <c r="G13" s="608"/>
      <c r="H13" s="608"/>
      <c r="I13" s="608"/>
      <c r="J13" s="608"/>
      <c r="K13" s="608"/>
      <c r="L13" s="608"/>
      <c r="M13" s="608"/>
      <c r="N13" s="608"/>
      <c r="O13" s="608"/>
      <c r="P13" s="608"/>
      <c r="Q13" s="609"/>
      <c r="R13" s="610" t="s">
        <v>142</v>
      </c>
      <c r="S13" s="611"/>
      <c r="T13" s="611"/>
      <c r="U13" s="611"/>
      <c r="V13" s="611"/>
      <c r="W13" s="611"/>
      <c r="X13" s="611"/>
      <c r="Y13" s="612"/>
      <c r="Z13" s="613" t="s">
        <v>142</v>
      </c>
      <c r="AA13" s="613"/>
      <c r="AB13" s="613"/>
      <c r="AC13" s="613"/>
      <c r="AD13" s="614" t="s">
        <v>245</v>
      </c>
      <c r="AE13" s="614"/>
      <c r="AF13" s="614"/>
      <c r="AG13" s="614"/>
      <c r="AH13" s="614"/>
      <c r="AI13" s="614"/>
      <c r="AJ13" s="614"/>
      <c r="AK13" s="614"/>
      <c r="AL13" s="615" t="s">
        <v>142</v>
      </c>
      <c r="AM13" s="616"/>
      <c r="AN13" s="616"/>
      <c r="AO13" s="617"/>
      <c r="AP13" s="607" t="s">
        <v>260</v>
      </c>
      <c r="AQ13" s="608"/>
      <c r="AR13" s="608"/>
      <c r="AS13" s="608"/>
      <c r="AT13" s="608"/>
      <c r="AU13" s="608"/>
      <c r="AV13" s="608"/>
      <c r="AW13" s="608"/>
      <c r="AX13" s="608"/>
      <c r="AY13" s="608"/>
      <c r="AZ13" s="608"/>
      <c r="BA13" s="608"/>
      <c r="BB13" s="608"/>
      <c r="BC13" s="608"/>
      <c r="BD13" s="608"/>
      <c r="BE13" s="608"/>
      <c r="BF13" s="609"/>
      <c r="BG13" s="610">
        <v>1628411</v>
      </c>
      <c r="BH13" s="611"/>
      <c r="BI13" s="611"/>
      <c r="BJ13" s="611"/>
      <c r="BK13" s="611"/>
      <c r="BL13" s="611"/>
      <c r="BM13" s="611"/>
      <c r="BN13" s="612"/>
      <c r="BO13" s="613">
        <v>45.8</v>
      </c>
      <c r="BP13" s="613"/>
      <c r="BQ13" s="613"/>
      <c r="BR13" s="613"/>
      <c r="BS13" s="614" t="s">
        <v>142</v>
      </c>
      <c r="BT13" s="614"/>
      <c r="BU13" s="614"/>
      <c r="BV13" s="614"/>
      <c r="BW13" s="614"/>
      <c r="BX13" s="614"/>
      <c r="BY13" s="614"/>
      <c r="BZ13" s="614"/>
      <c r="CA13" s="614"/>
      <c r="CB13" s="618"/>
      <c r="CD13" s="607" t="s">
        <v>261</v>
      </c>
      <c r="CE13" s="608"/>
      <c r="CF13" s="608"/>
      <c r="CG13" s="608"/>
      <c r="CH13" s="608"/>
      <c r="CI13" s="608"/>
      <c r="CJ13" s="608"/>
      <c r="CK13" s="608"/>
      <c r="CL13" s="608"/>
      <c r="CM13" s="608"/>
      <c r="CN13" s="608"/>
      <c r="CO13" s="608"/>
      <c r="CP13" s="608"/>
      <c r="CQ13" s="609"/>
      <c r="CR13" s="610">
        <v>1286392</v>
      </c>
      <c r="CS13" s="611"/>
      <c r="CT13" s="611"/>
      <c r="CU13" s="611"/>
      <c r="CV13" s="611"/>
      <c r="CW13" s="611"/>
      <c r="CX13" s="611"/>
      <c r="CY13" s="612"/>
      <c r="CZ13" s="613">
        <v>6</v>
      </c>
      <c r="DA13" s="613"/>
      <c r="DB13" s="613"/>
      <c r="DC13" s="613"/>
      <c r="DD13" s="619">
        <v>468510</v>
      </c>
      <c r="DE13" s="611"/>
      <c r="DF13" s="611"/>
      <c r="DG13" s="611"/>
      <c r="DH13" s="611"/>
      <c r="DI13" s="611"/>
      <c r="DJ13" s="611"/>
      <c r="DK13" s="611"/>
      <c r="DL13" s="611"/>
      <c r="DM13" s="611"/>
      <c r="DN13" s="611"/>
      <c r="DO13" s="611"/>
      <c r="DP13" s="612"/>
      <c r="DQ13" s="619">
        <v>931892</v>
      </c>
      <c r="DR13" s="611"/>
      <c r="DS13" s="611"/>
      <c r="DT13" s="611"/>
      <c r="DU13" s="611"/>
      <c r="DV13" s="611"/>
      <c r="DW13" s="611"/>
      <c r="DX13" s="611"/>
      <c r="DY13" s="611"/>
      <c r="DZ13" s="611"/>
      <c r="EA13" s="611"/>
      <c r="EB13" s="611"/>
      <c r="EC13" s="620"/>
    </row>
    <row r="14" spans="2:143" ht="11.25" customHeight="1" x14ac:dyDescent="0.15">
      <c r="B14" s="607" t="s">
        <v>262</v>
      </c>
      <c r="C14" s="608"/>
      <c r="D14" s="608"/>
      <c r="E14" s="608"/>
      <c r="F14" s="608"/>
      <c r="G14" s="608"/>
      <c r="H14" s="608"/>
      <c r="I14" s="608"/>
      <c r="J14" s="608"/>
      <c r="K14" s="608"/>
      <c r="L14" s="608"/>
      <c r="M14" s="608"/>
      <c r="N14" s="608"/>
      <c r="O14" s="608"/>
      <c r="P14" s="608"/>
      <c r="Q14" s="609"/>
      <c r="R14" s="610" t="s">
        <v>142</v>
      </c>
      <c r="S14" s="611"/>
      <c r="T14" s="611"/>
      <c r="U14" s="611"/>
      <c r="V14" s="611"/>
      <c r="W14" s="611"/>
      <c r="X14" s="611"/>
      <c r="Y14" s="612"/>
      <c r="Z14" s="613" t="s">
        <v>142</v>
      </c>
      <c r="AA14" s="613"/>
      <c r="AB14" s="613"/>
      <c r="AC14" s="613"/>
      <c r="AD14" s="614" t="s">
        <v>245</v>
      </c>
      <c r="AE14" s="614"/>
      <c r="AF14" s="614"/>
      <c r="AG14" s="614"/>
      <c r="AH14" s="614"/>
      <c r="AI14" s="614"/>
      <c r="AJ14" s="614"/>
      <c r="AK14" s="614"/>
      <c r="AL14" s="615" t="s">
        <v>142</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123852</v>
      </c>
      <c r="BH14" s="611"/>
      <c r="BI14" s="611"/>
      <c r="BJ14" s="611"/>
      <c r="BK14" s="611"/>
      <c r="BL14" s="611"/>
      <c r="BM14" s="611"/>
      <c r="BN14" s="612"/>
      <c r="BO14" s="613">
        <v>3.5</v>
      </c>
      <c r="BP14" s="613"/>
      <c r="BQ14" s="613"/>
      <c r="BR14" s="613"/>
      <c r="BS14" s="614" t="s">
        <v>245</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664858</v>
      </c>
      <c r="CS14" s="611"/>
      <c r="CT14" s="611"/>
      <c r="CU14" s="611"/>
      <c r="CV14" s="611"/>
      <c r="CW14" s="611"/>
      <c r="CX14" s="611"/>
      <c r="CY14" s="612"/>
      <c r="CZ14" s="613">
        <v>3.1</v>
      </c>
      <c r="DA14" s="613"/>
      <c r="DB14" s="613"/>
      <c r="DC14" s="613"/>
      <c r="DD14" s="619">
        <v>71750</v>
      </c>
      <c r="DE14" s="611"/>
      <c r="DF14" s="611"/>
      <c r="DG14" s="611"/>
      <c r="DH14" s="611"/>
      <c r="DI14" s="611"/>
      <c r="DJ14" s="611"/>
      <c r="DK14" s="611"/>
      <c r="DL14" s="611"/>
      <c r="DM14" s="611"/>
      <c r="DN14" s="611"/>
      <c r="DO14" s="611"/>
      <c r="DP14" s="612"/>
      <c r="DQ14" s="619">
        <v>602410</v>
      </c>
      <c r="DR14" s="611"/>
      <c r="DS14" s="611"/>
      <c r="DT14" s="611"/>
      <c r="DU14" s="611"/>
      <c r="DV14" s="611"/>
      <c r="DW14" s="611"/>
      <c r="DX14" s="611"/>
      <c r="DY14" s="611"/>
      <c r="DZ14" s="611"/>
      <c r="EA14" s="611"/>
      <c r="EB14" s="611"/>
      <c r="EC14" s="620"/>
    </row>
    <row r="15" spans="2:143" ht="11.25" customHeight="1" x14ac:dyDescent="0.15">
      <c r="B15" s="607" t="s">
        <v>265</v>
      </c>
      <c r="C15" s="608"/>
      <c r="D15" s="608"/>
      <c r="E15" s="608"/>
      <c r="F15" s="608"/>
      <c r="G15" s="608"/>
      <c r="H15" s="608"/>
      <c r="I15" s="608"/>
      <c r="J15" s="608"/>
      <c r="K15" s="608"/>
      <c r="L15" s="608"/>
      <c r="M15" s="608"/>
      <c r="N15" s="608"/>
      <c r="O15" s="608"/>
      <c r="P15" s="608"/>
      <c r="Q15" s="609"/>
      <c r="R15" s="610" t="s">
        <v>142</v>
      </c>
      <c r="S15" s="611"/>
      <c r="T15" s="611"/>
      <c r="U15" s="611"/>
      <c r="V15" s="611"/>
      <c r="W15" s="611"/>
      <c r="X15" s="611"/>
      <c r="Y15" s="612"/>
      <c r="Z15" s="613" t="s">
        <v>142</v>
      </c>
      <c r="AA15" s="613"/>
      <c r="AB15" s="613"/>
      <c r="AC15" s="613"/>
      <c r="AD15" s="614" t="s">
        <v>142</v>
      </c>
      <c r="AE15" s="614"/>
      <c r="AF15" s="614"/>
      <c r="AG15" s="614"/>
      <c r="AH15" s="614"/>
      <c r="AI15" s="614"/>
      <c r="AJ15" s="614"/>
      <c r="AK15" s="614"/>
      <c r="AL15" s="615" t="s">
        <v>245</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217646</v>
      </c>
      <c r="BH15" s="611"/>
      <c r="BI15" s="611"/>
      <c r="BJ15" s="611"/>
      <c r="BK15" s="611"/>
      <c r="BL15" s="611"/>
      <c r="BM15" s="611"/>
      <c r="BN15" s="612"/>
      <c r="BO15" s="613">
        <v>6.1</v>
      </c>
      <c r="BP15" s="613"/>
      <c r="BQ15" s="613"/>
      <c r="BR15" s="613"/>
      <c r="BS15" s="614" t="s">
        <v>142</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1642500</v>
      </c>
      <c r="CS15" s="611"/>
      <c r="CT15" s="611"/>
      <c r="CU15" s="611"/>
      <c r="CV15" s="611"/>
      <c r="CW15" s="611"/>
      <c r="CX15" s="611"/>
      <c r="CY15" s="612"/>
      <c r="CZ15" s="613">
        <v>7.6</v>
      </c>
      <c r="DA15" s="613"/>
      <c r="DB15" s="613"/>
      <c r="DC15" s="613"/>
      <c r="DD15" s="619">
        <v>274066</v>
      </c>
      <c r="DE15" s="611"/>
      <c r="DF15" s="611"/>
      <c r="DG15" s="611"/>
      <c r="DH15" s="611"/>
      <c r="DI15" s="611"/>
      <c r="DJ15" s="611"/>
      <c r="DK15" s="611"/>
      <c r="DL15" s="611"/>
      <c r="DM15" s="611"/>
      <c r="DN15" s="611"/>
      <c r="DO15" s="611"/>
      <c r="DP15" s="612"/>
      <c r="DQ15" s="619">
        <v>1231543</v>
      </c>
      <c r="DR15" s="611"/>
      <c r="DS15" s="611"/>
      <c r="DT15" s="611"/>
      <c r="DU15" s="611"/>
      <c r="DV15" s="611"/>
      <c r="DW15" s="611"/>
      <c r="DX15" s="611"/>
      <c r="DY15" s="611"/>
      <c r="DZ15" s="611"/>
      <c r="EA15" s="611"/>
      <c r="EB15" s="611"/>
      <c r="EC15" s="620"/>
    </row>
    <row r="16" spans="2:143" ht="11.25" customHeight="1" x14ac:dyDescent="0.15">
      <c r="B16" s="607" t="s">
        <v>268</v>
      </c>
      <c r="C16" s="608"/>
      <c r="D16" s="608"/>
      <c r="E16" s="608"/>
      <c r="F16" s="608"/>
      <c r="G16" s="608"/>
      <c r="H16" s="608"/>
      <c r="I16" s="608"/>
      <c r="J16" s="608"/>
      <c r="K16" s="608"/>
      <c r="L16" s="608"/>
      <c r="M16" s="608"/>
      <c r="N16" s="608"/>
      <c r="O16" s="608"/>
      <c r="P16" s="608"/>
      <c r="Q16" s="609"/>
      <c r="R16" s="610">
        <v>23227</v>
      </c>
      <c r="S16" s="611"/>
      <c r="T16" s="611"/>
      <c r="U16" s="611"/>
      <c r="V16" s="611"/>
      <c r="W16" s="611"/>
      <c r="X16" s="611"/>
      <c r="Y16" s="612"/>
      <c r="Z16" s="613">
        <v>0.1</v>
      </c>
      <c r="AA16" s="613"/>
      <c r="AB16" s="613"/>
      <c r="AC16" s="613"/>
      <c r="AD16" s="614">
        <v>23227</v>
      </c>
      <c r="AE16" s="614"/>
      <c r="AF16" s="614"/>
      <c r="AG16" s="614"/>
      <c r="AH16" s="614"/>
      <c r="AI16" s="614"/>
      <c r="AJ16" s="614"/>
      <c r="AK16" s="614"/>
      <c r="AL16" s="615">
        <v>0.2</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142</v>
      </c>
      <c r="BH16" s="611"/>
      <c r="BI16" s="611"/>
      <c r="BJ16" s="611"/>
      <c r="BK16" s="611"/>
      <c r="BL16" s="611"/>
      <c r="BM16" s="611"/>
      <c r="BN16" s="612"/>
      <c r="BO16" s="613" t="s">
        <v>142</v>
      </c>
      <c r="BP16" s="613"/>
      <c r="BQ16" s="613"/>
      <c r="BR16" s="613"/>
      <c r="BS16" s="614" t="s">
        <v>245</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134124</v>
      </c>
      <c r="CS16" s="611"/>
      <c r="CT16" s="611"/>
      <c r="CU16" s="611"/>
      <c r="CV16" s="611"/>
      <c r="CW16" s="611"/>
      <c r="CX16" s="611"/>
      <c r="CY16" s="612"/>
      <c r="CZ16" s="613">
        <v>0.6</v>
      </c>
      <c r="DA16" s="613"/>
      <c r="DB16" s="613"/>
      <c r="DC16" s="613"/>
      <c r="DD16" s="619" t="s">
        <v>142</v>
      </c>
      <c r="DE16" s="611"/>
      <c r="DF16" s="611"/>
      <c r="DG16" s="611"/>
      <c r="DH16" s="611"/>
      <c r="DI16" s="611"/>
      <c r="DJ16" s="611"/>
      <c r="DK16" s="611"/>
      <c r="DL16" s="611"/>
      <c r="DM16" s="611"/>
      <c r="DN16" s="611"/>
      <c r="DO16" s="611"/>
      <c r="DP16" s="612"/>
      <c r="DQ16" s="619">
        <v>20447</v>
      </c>
      <c r="DR16" s="611"/>
      <c r="DS16" s="611"/>
      <c r="DT16" s="611"/>
      <c r="DU16" s="611"/>
      <c r="DV16" s="611"/>
      <c r="DW16" s="611"/>
      <c r="DX16" s="611"/>
      <c r="DY16" s="611"/>
      <c r="DZ16" s="611"/>
      <c r="EA16" s="611"/>
      <c r="EB16" s="611"/>
      <c r="EC16" s="620"/>
    </row>
    <row r="17" spans="2:133" ht="11.25" customHeight="1" x14ac:dyDescent="0.15">
      <c r="B17" s="607" t="s">
        <v>271</v>
      </c>
      <c r="C17" s="608"/>
      <c r="D17" s="608"/>
      <c r="E17" s="608"/>
      <c r="F17" s="608"/>
      <c r="G17" s="608"/>
      <c r="H17" s="608"/>
      <c r="I17" s="608"/>
      <c r="J17" s="608"/>
      <c r="K17" s="608"/>
      <c r="L17" s="608"/>
      <c r="M17" s="608"/>
      <c r="N17" s="608"/>
      <c r="O17" s="608"/>
      <c r="P17" s="608"/>
      <c r="Q17" s="609"/>
      <c r="R17" s="610">
        <v>69837</v>
      </c>
      <c r="S17" s="611"/>
      <c r="T17" s="611"/>
      <c r="U17" s="611"/>
      <c r="V17" s="611"/>
      <c r="W17" s="611"/>
      <c r="X17" s="611"/>
      <c r="Y17" s="612"/>
      <c r="Z17" s="613">
        <v>0.3</v>
      </c>
      <c r="AA17" s="613"/>
      <c r="AB17" s="613"/>
      <c r="AC17" s="613"/>
      <c r="AD17" s="614">
        <v>69837</v>
      </c>
      <c r="AE17" s="614"/>
      <c r="AF17" s="614"/>
      <c r="AG17" s="614"/>
      <c r="AH17" s="614"/>
      <c r="AI17" s="614"/>
      <c r="AJ17" s="614"/>
      <c r="AK17" s="614"/>
      <c r="AL17" s="615">
        <v>0.6</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142</v>
      </c>
      <c r="BH17" s="611"/>
      <c r="BI17" s="611"/>
      <c r="BJ17" s="611"/>
      <c r="BK17" s="611"/>
      <c r="BL17" s="611"/>
      <c r="BM17" s="611"/>
      <c r="BN17" s="612"/>
      <c r="BO17" s="613" t="s">
        <v>245</v>
      </c>
      <c r="BP17" s="613"/>
      <c r="BQ17" s="613"/>
      <c r="BR17" s="613"/>
      <c r="BS17" s="614" t="s">
        <v>245</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2679842</v>
      </c>
      <c r="CS17" s="611"/>
      <c r="CT17" s="611"/>
      <c r="CU17" s="611"/>
      <c r="CV17" s="611"/>
      <c r="CW17" s="611"/>
      <c r="CX17" s="611"/>
      <c r="CY17" s="612"/>
      <c r="CZ17" s="613">
        <v>12.4</v>
      </c>
      <c r="DA17" s="613"/>
      <c r="DB17" s="613"/>
      <c r="DC17" s="613"/>
      <c r="DD17" s="619" t="s">
        <v>142</v>
      </c>
      <c r="DE17" s="611"/>
      <c r="DF17" s="611"/>
      <c r="DG17" s="611"/>
      <c r="DH17" s="611"/>
      <c r="DI17" s="611"/>
      <c r="DJ17" s="611"/>
      <c r="DK17" s="611"/>
      <c r="DL17" s="611"/>
      <c r="DM17" s="611"/>
      <c r="DN17" s="611"/>
      <c r="DO17" s="611"/>
      <c r="DP17" s="612"/>
      <c r="DQ17" s="619">
        <v>2645086</v>
      </c>
      <c r="DR17" s="611"/>
      <c r="DS17" s="611"/>
      <c r="DT17" s="611"/>
      <c r="DU17" s="611"/>
      <c r="DV17" s="611"/>
      <c r="DW17" s="611"/>
      <c r="DX17" s="611"/>
      <c r="DY17" s="611"/>
      <c r="DZ17" s="611"/>
      <c r="EA17" s="611"/>
      <c r="EB17" s="611"/>
      <c r="EC17" s="620"/>
    </row>
    <row r="18" spans="2:133" ht="11.25" customHeight="1" x14ac:dyDescent="0.15">
      <c r="B18" s="607" t="s">
        <v>274</v>
      </c>
      <c r="C18" s="608"/>
      <c r="D18" s="608"/>
      <c r="E18" s="608"/>
      <c r="F18" s="608"/>
      <c r="G18" s="608"/>
      <c r="H18" s="608"/>
      <c r="I18" s="608"/>
      <c r="J18" s="608"/>
      <c r="K18" s="608"/>
      <c r="L18" s="608"/>
      <c r="M18" s="608"/>
      <c r="N18" s="608"/>
      <c r="O18" s="608"/>
      <c r="P18" s="608"/>
      <c r="Q18" s="609"/>
      <c r="R18" s="610">
        <v>20208</v>
      </c>
      <c r="S18" s="611"/>
      <c r="T18" s="611"/>
      <c r="U18" s="611"/>
      <c r="V18" s="611"/>
      <c r="W18" s="611"/>
      <c r="X18" s="611"/>
      <c r="Y18" s="612"/>
      <c r="Z18" s="613">
        <v>0.1</v>
      </c>
      <c r="AA18" s="613"/>
      <c r="AB18" s="613"/>
      <c r="AC18" s="613"/>
      <c r="AD18" s="614">
        <v>20208</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142</v>
      </c>
      <c r="BH18" s="611"/>
      <c r="BI18" s="611"/>
      <c r="BJ18" s="611"/>
      <c r="BK18" s="611"/>
      <c r="BL18" s="611"/>
      <c r="BM18" s="611"/>
      <c r="BN18" s="612"/>
      <c r="BO18" s="613" t="s">
        <v>142</v>
      </c>
      <c r="BP18" s="613"/>
      <c r="BQ18" s="613"/>
      <c r="BR18" s="613"/>
      <c r="BS18" s="614" t="s">
        <v>142</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245</v>
      </c>
      <c r="CS18" s="611"/>
      <c r="CT18" s="611"/>
      <c r="CU18" s="611"/>
      <c r="CV18" s="611"/>
      <c r="CW18" s="611"/>
      <c r="CX18" s="611"/>
      <c r="CY18" s="612"/>
      <c r="CZ18" s="613" t="s">
        <v>142</v>
      </c>
      <c r="DA18" s="613"/>
      <c r="DB18" s="613"/>
      <c r="DC18" s="613"/>
      <c r="DD18" s="619" t="s">
        <v>142</v>
      </c>
      <c r="DE18" s="611"/>
      <c r="DF18" s="611"/>
      <c r="DG18" s="611"/>
      <c r="DH18" s="611"/>
      <c r="DI18" s="611"/>
      <c r="DJ18" s="611"/>
      <c r="DK18" s="611"/>
      <c r="DL18" s="611"/>
      <c r="DM18" s="611"/>
      <c r="DN18" s="611"/>
      <c r="DO18" s="611"/>
      <c r="DP18" s="612"/>
      <c r="DQ18" s="619" t="s">
        <v>142</v>
      </c>
      <c r="DR18" s="611"/>
      <c r="DS18" s="611"/>
      <c r="DT18" s="611"/>
      <c r="DU18" s="611"/>
      <c r="DV18" s="611"/>
      <c r="DW18" s="611"/>
      <c r="DX18" s="611"/>
      <c r="DY18" s="611"/>
      <c r="DZ18" s="611"/>
      <c r="EA18" s="611"/>
      <c r="EB18" s="611"/>
      <c r="EC18" s="620"/>
    </row>
    <row r="19" spans="2:133" ht="11.25" customHeight="1" x14ac:dyDescent="0.15">
      <c r="B19" s="607" t="s">
        <v>277</v>
      </c>
      <c r="C19" s="608"/>
      <c r="D19" s="608"/>
      <c r="E19" s="608"/>
      <c r="F19" s="608"/>
      <c r="G19" s="608"/>
      <c r="H19" s="608"/>
      <c r="I19" s="608"/>
      <c r="J19" s="608"/>
      <c r="K19" s="608"/>
      <c r="L19" s="608"/>
      <c r="M19" s="608"/>
      <c r="N19" s="608"/>
      <c r="O19" s="608"/>
      <c r="P19" s="608"/>
      <c r="Q19" s="609"/>
      <c r="R19" s="610">
        <v>19873</v>
      </c>
      <c r="S19" s="611"/>
      <c r="T19" s="611"/>
      <c r="U19" s="611"/>
      <c r="V19" s="611"/>
      <c r="W19" s="611"/>
      <c r="X19" s="611"/>
      <c r="Y19" s="612"/>
      <c r="Z19" s="613">
        <v>0.1</v>
      </c>
      <c r="AA19" s="613"/>
      <c r="AB19" s="613"/>
      <c r="AC19" s="613"/>
      <c r="AD19" s="614">
        <v>19873</v>
      </c>
      <c r="AE19" s="614"/>
      <c r="AF19" s="614"/>
      <c r="AG19" s="614"/>
      <c r="AH19" s="614"/>
      <c r="AI19" s="614"/>
      <c r="AJ19" s="614"/>
      <c r="AK19" s="614"/>
      <c r="AL19" s="615">
        <v>0.2</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98102</v>
      </c>
      <c r="BH19" s="611"/>
      <c r="BI19" s="611"/>
      <c r="BJ19" s="611"/>
      <c r="BK19" s="611"/>
      <c r="BL19" s="611"/>
      <c r="BM19" s="611"/>
      <c r="BN19" s="612"/>
      <c r="BO19" s="613">
        <v>2.8</v>
      </c>
      <c r="BP19" s="613"/>
      <c r="BQ19" s="613"/>
      <c r="BR19" s="613"/>
      <c r="BS19" s="614">
        <v>27186</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142</v>
      </c>
      <c r="CS19" s="611"/>
      <c r="CT19" s="611"/>
      <c r="CU19" s="611"/>
      <c r="CV19" s="611"/>
      <c r="CW19" s="611"/>
      <c r="CX19" s="611"/>
      <c r="CY19" s="612"/>
      <c r="CZ19" s="613" t="s">
        <v>142</v>
      </c>
      <c r="DA19" s="613"/>
      <c r="DB19" s="613"/>
      <c r="DC19" s="613"/>
      <c r="DD19" s="619" t="s">
        <v>142</v>
      </c>
      <c r="DE19" s="611"/>
      <c r="DF19" s="611"/>
      <c r="DG19" s="611"/>
      <c r="DH19" s="611"/>
      <c r="DI19" s="611"/>
      <c r="DJ19" s="611"/>
      <c r="DK19" s="611"/>
      <c r="DL19" s="611"/>
      <c r="DM19" s="611"/>
      <c r="DN19" s="611"/>
      <c r="DO19" s="611"/>
      <c r="DP19" s="612"/>
      <c r="DQ19" s="619" t="s">
        <v>142</v>
      </c>
      <c r="DR19" s="611"/>
      <c r="DS19" s="611"/>
      <c r="DT19" s="611"/>
      <c r="DU19" s="611"/>
      <c r="DV19" s="611"/>
      <c r="DW19" s="611"/>
      <c r="DX19" s="611"/>
      <c r="DY19" s="611"/>
      <c r="DZ19" s="611"/>
      <c r="EA19" s="611"/>
      <c r="EB19" s="611"/>
      <c r="EC19" s="620"/>
    </row>
    <row r="20" spans="2:133" ht="11.25" customHeight="1" x14ac:dyDescent="0.15">
      <c r="B20" s="623" t="s">
        <v>280</v>
      </c>
      <c r="C20" s="624"/>
      <c r="D20" s="624"/>
      <c r="E20" s="624"/>
      <c r="F20" s="624"/>
      <c r="G20" s="624"/>
      <c r="H20" s="624"/>
      <c r="I20" s="624"/>
      <c r="J20" s="624"/>
      <c r="K20" s="624"/>
      <c r="L20" s="624"/>
      <c r="M20" s="624"/>
      <c r="N20" s="624"/>
      <c r="O20" s="624"/>
      <c r="P20" s="624"/>
      <c r="Q20" s="625"/>
      <c r="R20" s="610">
        <v>335</v>
      </c>
      <c r="S20" s="611"/>
      <c r="T20" s="611"/>
      <c r="U20" s="611"/>
      <c r="V20" s="611"/>
      <c r="W20" s="611"/>
      <c r="X20" s="611"/>
      <c r="Y20" s="612"/>
      <c r="Z20" s="613">
        <v>0</v>
      </c>
      <c r="AA20" s="613"/>
      <c r="AB20" s="613"/>
      <c r="AC20" s="613"/>
      <c r="AD20" s="614">
        <v>335</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98102</v>
      </c>
      <c r="BH20" s="611"/>
      <c r="BI20" s="611"/>
      <c r="BJ20" s="611"/>
      <c r="BK20" s="611"/>
      <c r="BL20" s="611"/>
      <c r="BM20" s="611"/>
      <c r="BN20" s="612"/>
      <c r="BO20" s="613">
        <v>2.8</v>
      </c>
      <c r="BP20" s="613"/>
      <c r="BQ20" s="613"/>
      <c r="BR20" s="613"/>
      <c r="BS20" s="614">
        <v>27186</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21569963</v>
      </c>
      <c r="CS20" s="611"/>
      <c r="CT20" s="611"/>
      <c r="CU20" s="611"/>
      <c r="CV20" s="611"/>
      <c r="CW20" s="611"/>
      <c r="CX20" s="611"/>
      <c r="CY20" s="612"/>
      <c r="CZ20" s="613">
        <v>100</v>
      </c>
      <c r="DA20" s="613"/>
      <c r="DB20" s="613"/>
      <c r="DC20" s="613"/>
      <c r="DD20" s="619">
        <v>2600561</v>
      </c>
      <c r="DE20" s="611"/>
      <c r="DF20" s="611"/>
      <c r="DG20" s="611"/>
      <c r="DH20" s="611"/>
      <c r="DI20" s="611"/>
      <c r="DJ20" s="611"/>
      <c r="DK20" s="611"/>
      <c r="DL20" s="611"/>
      <c r="DM20" s="611"/>
      <c r="DN20" s="611"/>
      <c r="DO20" s="611"/>
      <c r="DP20" s="612"/>
      <c r="DQ20" s="619">
        <v>15356014</v>
      </c>
      <c r="DR20" s="611"/>
      <c r="DS20" s="611"/>
      <c r="DT20" s="611"/>
      <c r="DU20" s="611"/>
      <c r="DV20" s="611"/>
      <c r="DW20" s="611"/>
      <c r="DX20" s="611"/>
      <c r="DY20" s="611"/>
      <c r="DZ20" s="611"/>
      <c r="EA20" s="611"/>
      <c r="EB20" s="611"/>
      <c r="EC20" s="620"/>
    </row>
    <row r="21" spans="2:133" ht="11.25" customHeight="1" x14ac:dyDescent="0.15">
      <c r="B21" s="607" t="s">
        <v>283</v>
      </c>
      <c r="C21" s="608"/>
      <c r="D21" s="608"/>
      <c r="E21" s="608"/>
      <c r="F21" s="608"/>
      <c r="G21" s="608"/>
      <c r="H21" s="608"/>
      <c r="I21" s="608"/>
      <c r="J21" s="608"/>
      <c r="K21" s="608"/>
      <c r="L21" s="608"/>
      <c r="M21" s="608"/>
      <c r="N21" s="608"/>
      <c r="O21" s="608"/>
      <c r="P21" s="608"/>
      <c r="Q21" s="609"/>
      <c r="R21" s="610">
        <v>8982254</v>
      </c>
      <c r="S21" s="611"/>
      <c r="T21" s="611"/>
      <c r="U21" s="611"/>
      <c r="V21" s="611"/>
      <c r="W21" s="611"/>
      <c r="X21" s="611"/>
      <c r="Y21" s="612"/>
      <c r="Z21" s="613">
        <v>38.5</v>
      </c>
      <c r="AA21" s="613"/>
      <c r="AB21" s="613"/>
      <c r="AC21" s="613"/>
      <c r="AD21" s="614">
        <v>7876092</v>
      </c>
      <c r="AE21" s="614"/>
      <c r="AF21" s="614"/>
      <c r="AG21" s="614"/>
      <c r="AH21" s="614"/>
      <c r="AI21" s="614"/>
      <c r="AJ21" s="614"/>
      <c r="AK21" s="614"/>
      <c r="AL21" s="615">
        <v>62.2</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v>59008</v>
      </c>
      <c r="BH21" s="611"/>
      <c r="BI21" s="611"/>
      <c r="BJ21" s="611"/>
      <c r="BK21" s="611"/>
      <c r="BL21" s="611"/>
      <c r="BM21" s="611"/>
      <c r="BN21" s="612"/>
      <c r="BO21" s="613">
        <v>1.7</v>
      </c>
      <c r="BP21" s="613"/>
      <c r="BQ21" s="613"/>
      <c r="BR21" s="613"/>
      <c r="BS21" s="614">
        <v>27186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285</v>
      </c>
      <c r="C22" s="608"/>
      <c r="D22" s="608"/>
      <c r="E22" s="608"/>
      <c r="F22" s="608"/>
      <c r="G22" s="608"/>
      <c r="H22" s="608"/>
      <c r="I22" s="608"/>
      <c r="J22" s="608"/>
      <c r="K22" s="608"/>
      <c r="L22" s="608"/>
      <c r="M22" s="608"/>
      <c r="N22" s="608"/>
      <c r="O22" s="608"/>
      <c r="P22" s="608"/>
      <c r="Q22" s="609"/>
      <c r="R22" s="610">
        <v>7876092</v>
      </c>
      <c r="S22" s="611"/>
      <c r="T22" s="611"/>
      <c r="U22" s="611"/>
      <c r="V22" s="611"/>
      <c r="W22" s="611"/>
      <c r="X22" s="611"/>
      <c r="Y22" s="612"/>
      <c r="Z22" s="613">
        <v>33.799999999999997</v>
      </c>
      <c r="AA22" s="613"/>
      <c r="AB22" s="613"/>
      <c r="AC22" s="613"/>
      <c r="AD22" s="614">
        <v>7876092</v>
      </c>
      <c r="AE22" s="614"/>
      <c r="AF22" s="614"/>
      <c r="AG22" s="614"/>
      <c r="AH22" s="614"/>
      <c r="AI22" s="614"/>
      <c r="AJ22" s="614"/>
      <c r="AK22" s="614"/>
      <c r="AL22" s="615">
        <v>62.2</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142</v>
      </c>
      <c r="BH22" s="611"/>
      <c r="BI22" s="611"/>
      <c r="BJ22" s="611"/>
      <c r="BK22" s="611"/>
      <c r="BL22" s="611"/>
      <c r="BM22" s="611"/>
      <c r="BN22" s="612"/>
      <c r="BO22" s="613" t="s">
        <v>142</v>
      </c>
      <c r="BP22" s="613"/>
      <c r="BQ22" s="613"/>
      <c r="BR22" s="613"/>
      <c r="BS22" s="614" t="s">
        <v>142</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288</v>
      </c>
      <c r="C23" s="608"/>
      <c r="D23" s="608"/>
      <c r="E23" s="608"/>
      <c r="F23" s="608"/>
      <c r="G23" s="608"/>
      <c r="H23" s="608"/>
      <c r="I23" s="608"/>
      <c r="J23" s="608"/>
      <c r="K23" s="608"/>
      <c r="L23" s="608"/>
      <c r="M23" s="608"/>
      <c r="N23" s="608"/>
      <c r="O23" s="608"/>
      <c r="P23" s="608"/>
      <c r="Q23" s="609"/>
      <c r="R23" s="610">
        <v>1106162</v>
      </c>
      <c r="S23" s="611"/>
      <c r="T23" s="611"/>
      <c r="U23" s="611"/>
      <c r="V23" s="611"/>
      <c r="W23" s="611"/>
      <c r="X23" s="611"/>
      <c r="Y23" s="612"/>
      <c r="Z23" s="613">
        <v>4.7</v>
      </c>
      <c r="AA23" s="613"/>
      <c r="AB23" s="613"/>
      <c r="AC23" s="613"/>
      <c r="AD23" s="614" t="s">
        <v>142</v>
      </c>
      <c r="AE23" s="614"/>
      <c r="AF23" s="614"/>
      <c r="AG23" s="614"/>
      <c r="AH23" s="614"/>
      <c r="AI23" s="614"/>
      <c r="AJ23" s="614"/>
      <c r="AK23" s="614"/>
      <c r="AL23" s="615" t="s">
        <v>142</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v>39094</v>
      </c>
      <c r="BH23" s="611"/>
      <c r="BI23" s="611"/>
      <c r="BJ23" s="611"/>
      <c r="BK23" s="611"/>
      <c r="BL23" s="611"/>
      <c r="BM23" s="611"/>
      <c r="BN23" s="612"/>
      <c r="BO23" s="613">
        <v>1.1000000000000001</v>
      </c>
      <c r="BP23" s="613"/>
      <c r="BQ23" s="613"/>
      <c r="BR23" s="613"/>
      <c r="BS23" s="614" t="s">
        <v>245</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15">
      <c r="B24" s="607" t="s">
        <v>295</v>
      </c>
      <c r="C24" s="608"/>
      <c r="D24" s="608"/>
      <c r="E24" s="608"/>
      <c r="F24" s="608"/>
      <c r="G24" s="608"/>
      <c r="H24" s="608"/>
      <c r="I24" s="608"/>
      <c r="J24" s="608"/>
      <c r="K24" s="608"/>
      <c r="L24" s="608"/>
      <c r="M24" s="608"/>
      <c r="N24" s="608"/>
      <c r="O24" s="608"/>
      <c r="P24" s="608"/>
      <c r="Q24" s="609"/>
      <c r="R24" s="610" t="s">
        <v>142</v>
      </c>
      <c r="S24" s="611"/>
      <c r="T24" s="611"/>
      <c r="U24" s="611"/>
      <c r="V24" s="611"/>
      <c r="W24" s="611"/>
      <c r="X24" s="611"/>
      <c r="Y24" s="612"/>
      <c r="Z24" s="613" t="s">
        <v>245</v>
      </c>
      <c r="AA24" s="613"/>
      <c r="AB24" s="613"/>
      <c r="AC24" s="613"/>
      <c r="AD24" s="614" t="s">
        <v>142</v>
      </c>
      <c r="AE24" s="614"/>
      <c r="AF24" s="614"/>
      <c r="AG24" s="614"/>
      <c r="AH24" s="614"/>
      <c r="AI24" s="614"/>
      <c r="AJ24" s="614"/>
      <c r="AK24" s="614"/>
      <c r="AL24" s="615" t="s">
        <v>142</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245</v>
      </c>
      <c r="BH24" s="611"/>
      <c r="BI24" s="611"/>
      <c r="BJ24" s="611"/>
      <c r="BK24" s="611"/>
      <c r="BL24" s="611"/>
      <c r="BM24" s="611"/>
      <c r="BN24" s="612"/>
      <c r="BO24" s="613" t="s">
        <v>142</v>
      </c>
      <c r="BP24" s="613"/>
      <c r="BQ24" s="613"/>
      <c r="BR24" s="613"/>
      <c r="BS24" s="614" t="s">
        <v>142</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9612884</v>
      </c>
      <c r="CS24" s="600"/>
      <c r="CT24" s="600"/>
      <c r="CU24" s="600"/>
      <c r="CV24" s="600"/>
      <c r="CW24" s="600"/>
      <c r="CX24" s="600"/>
      <c r="CY24" s="601"/>
      <c r="CZ24" s="604">
        <v>44.6</v>
      </c>
      <c r="DA24" s="605"/>
      <c r="DB24" s="605"/>
      <c r="DC24" s="621"/>
      <c r="DD24" s="645">
        <v>7076297</v>
      </c>
      <c r="DE24" s="600"/>
      <c r="DF24" s="600"/>
      <c r="DG24" s="600"/>
      <c r="DH24" s="600"/>
      <c r="DI24" s="600"/>
      <c r="DJ24" s="600"/>
      <c r="DK24" s="601"/>
      <c r="DL24" s="645">
        <v>7016347</v>
      </c>
      <c r="DM24" s="600"/>
      <c r="DN24" s="600"/>
      <c r="DO24" s="600"/>
      <c r="DP24" s="600"/>
      <c r="DQ24" s="600"/>
      <c r="DR24" s="600"/>
      <c r="DS24" s="600"/>
      <c r="DT24" s="600"/>
      <c r="DU24" s="600"/>
      <c r="DV24" s="601"/>
      <c r="DW24" s="604">
        <v>55.4</v>
      </c>
      <c r="DX24" s="605"/>
      <c r="DY24" s="605"/>
      <c r="DZ24" s="605"/>
      <c r="EA24" s="605"/>
      <c r="EB24" s="605"/>
      <c r="EC24" s="606"/>
    </row>
    <row r="25" spans="2:133" ht="11.25" customHeight="1" x14ac:dyDescent="0.15">
      <c r="B25" s="607" t="s">
        <v>298</v>
      </c>
      <c r="C25" s="608"/>
      <c r="D25" s="608"/>
      <c r="E25" s="608"/>
      <c r="F25" s="608"/>
      <c r="G25" s="608"/>
      <c r="H25" s="608"/>
      <c r="I25" s="608"/>
      <c r="J25" s="608"/>
      <c r="K25" s="608"/>
      <c r="L25" s="608"/>
      <c r="M25" s="608"/>
      <c r="N25" s="608"/>
      <c r="O25" s="608"/>
      <c r="P25" s="608"/>
      <c r="Q25" s="609"/>
      <c r="R25" s="610">
        <v>13705767</v>
      </c>
      <c r="S25" s="611"/>
      <c r="T25" s="611"/>
      <c r="U25" s="611"/>
      <c r="V25" s="611"/>
      <c r="W25" s="611"/>
      <c r="X25" s="611"/>
      <c r="Y25" s="612"/>
      <c r="Z25" s="613">
        <v>58.8</v>
      </c>
      <c r="AA25" s="613"/>
      <c r="AB25" s="613"/>
      <c r="AC25" s="613"/>
      <c r="AD25" s="614">
        <v>12560511</v>
      </c>
      <c r="AE25" s="614"/>
      <c r="AF25" s="614"/>
      <c r="AG25" s="614"/>
      <c r="AH25" s="614"/>
      <c r="AI25" s="614"/>
      <c r="AJ25" s="614"/>
      <c r="AK25" s="614"/>
      <c r="AL25" s="615">
        <v>99.2</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142</v>
      </c>
      <c r="BH25" s="611"/>
      <c r="BI25" s="611"/>
      <c r="BJ25" s="611"/>
      <c r="BK25" s="611"/>
      <c r="BL25" s="611"/>
      <c r="BM25" s="611"/>
      <c r="BN25" s="612"/>
      <c r="BO25" s="613" t="s">
        <v>142</v>
      </c>
      <c r="BP25" s="613"/>
      <c r="BQ25" s="613"/>
      <c r="BR25" s="613"/>
      <c r="BS25" s="614" t="s">
        <v>142</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3833893</v>
      </c>
      <c r="CS25" s="642"/>
      <c r="CT25" s="642"/>
      <c r="CU25" s="642"/>
      <c r="CV25" s="642"/>
      <c r="CW25" s="642"/>
      <c r="CX25" s="642"/>
      <c r="CY25" s="643"/>
      <c r="CZ25" s="615">
        <v>17.8</v>
      </c>
      <c r="DA25" s="640"/>
      <c r="DB25" s="640"/>
      <c r="DC25" s="644"/>
      <c r="DD25" s="619">
        <v>3546887</v>
      </c>
      <c r="DE25" s="642"/>
      <c r="DF25" s="642"/>
      <c r="DG25" s="642"/>
      <c r="DH25" s="642"/>
      <c r="DI25" s="642"/>
      <c r="DJ25" s="642"/>
      <c r="DK25" s="643"/>
      <c r="DL25" s="619">
        <v>3487444</v>
      </c>
      <c r="DM25" s="642"/>
      <c r="DN25" s="642"/>
      <c r="DO25" s="642"/>
      <c r="DP25" s="642"/>
      <c r="DQ25" s="642"/>
      <c r="DR25" s="642"/>
      <c r="DS25" s="642"/>
      <c r="DT25" s="642"/>
      <c r="DU25" s="642"/>
      <c r="DV25" s="643"/>
      <c r="DW25" s="615">
        <v>27.6</v>
      </c>
      <c r="DX25" s="640"/>
      <c r="DY25" s="640"/>
      <c r="DZ25" s="640"/>
      <c r="EA25" s="640"/>
      <c r="EB25" s="640"/>
      <c r="EC25" s="641"/>
    </row>
    <row r="26" spans="2:133" ht="11.25" customHeight="1" x14ac:dyDescent="0.15">
      <c r="B26" s="607" t="s">
        <v>301</v>
      </c>
      <c r="C26" s="608"/>
      <c r="D26" s="608"/>
      <c r="E26" s="608"/>
      <c r="F26" s="608"/>
      <c r="G26" s="608"/>
      <c r="H26" s="608"/>
      <c r="I26" s="608"/>
      <c r="J26" s="608"/>
      <c r="K26" s="608"/>
      <c r="L26" s="608"/>
      <c r="M26" s="608"/>
      <c r="N26" s="608"/>
      <c r="O26" s="608"/>
      <c r="P26" s="608"/>
      <c r="Q26" s="609"/>
      <c r="R26" s="610">
        <v>2718</v>
      </c>
      <c r="S26" s="611"/>
      <c r="T26" s="611"/>
      <c r="U26" s="611"/>
      <c r="V26" s="611"/>
      <c r="W26" s="611"/>
      <c r="X26" s="611"/>
      <c r="Y26" s="612"/>
      <c r="Z26" s="613">
        <v>0</v>
      </c>
      <c r="AA26" s="613"/>
      <c r="AB26" s="613"/>
      <c r="AC26" s="613"/>
      <c r="AD26" s="614">
        <v>2718</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245</v>
      </c>
      <c r="BH26" s="611"/>
      <c r="BI26" s="611"/>
      <c r="BJ26" s="611"/>
      <c r="BK26" s="611"/>
      <c r="BL26" s="611"/>
      <c r="BM26" s="611"/>
      <c r="BN26" s="612"/>
      <c r="BO26" s="613" t="s">
        <v>245</v>
      </c>
      <c r="BP26" s="613"/>
      <c r="BQ26" s="613"/>
      <c r="BR26" s="613"/>
      <c r="BS26" s="614" t="s">
        <v>142</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2350394</v>
      </c>
      <c r="CS26" s="611"/>
      <c r="CT26" s="611"/>
      <c r="CU26" s="611"/>
      <c r="CV26" s="611"/>
      <c r="CW26" s="611"/>
      <c r="CX26" s="611"/>
      <c r="CY26" s="612"/>
      <c r="CZ26" s="615">
        <v>10.9</v>
      </c>
      <c r="DA26" s="640"/>
      <c r="DB26" s="640"/>
      <c r="DC26" s="644"/>
      <c r="DD26" s="619">
        <v>2209404</v>
      </c>
      <c r="DE26" s="611"/>
      <c r="DF26" s="611"/>
      <c r="DG26" s="611"/>
      <c r="DH26" s="611"/>
      <c r="DI26" s="611"/>
      <c r="DJ26" s="611"/>
      <c r="DK26" s="612"/>
      <c r="DL26" s="619" t="s">
        <v>141</v>
      </c>
      <c r="DM26" s="611"/>
      <c r="DN26" s="611"/>
      <c r="DO26" s="611"/>
      <c r="DP26" s="611"/>
      <c r="DQ26" s="611"/>
      <c r="DR26" s="611"/>
      <c r="DS26" s="611"/>
      <c r="DT26" s="611"/>
      <c r="DU26" s="611"/>
      <c r="DV26" s="612"/>
      <c r="DW26" s="615" t="s">
        <v>142</v>
      </c>
      <c r="DX26" s="640"/>
      <c r="DY26" s="640"/>
      <c r="DZ26" s="640"/>
      <c r="EA26" s="640"/>
      <c r="EB26" s="640"/>
      <c r="EC26" s="641"/>
    </row>
    <row r="27" spans="2:133" ht="11.25" customHeight="1" x14ac:dyDescent="0.15">
      <c r="B27" s="607" t="s">
        <v>304</v>
      </c>
      <c r="C27" s="608"/>
      <c r="D27" s="608"/>
      <c r="E27" s="608"/>
      <c r="F27" s="608"/>
      <c r="G27" s="608"/>
      <c r="H27" s="608"/>
      <c r="I27" s="608"/>
      <c r="J27" s="608"/>
      <c r="K27" s="608"/>
      <c r="L27" s="608"/>
      <c r="M27" s="608"/>
      <c r="N27" s="608"/>
      <c r="O27" s="608"/>
      <c r="P27" s="608"/>
      <c r="Q27" s="609"/>
      <c r="R27" s="610">
        <v>61954</v>
      </c>
      <c r="S27" s="611"/>
      <c r="T27" s="611"/>
      <c r="U27" s="611"/>
      <c r="V27" s="611"/>
      <c r="W27" s="611"/>
      <c r="X27" s="611"/>
      <c r="Y27" s="612"/>
      <c r="Z27" s="613">
        <v>0.3</v>
      </c>
      <c r="AA27" s="613"/>
      <c r="AB27" s="613"/>
      <c r="AC27" s="613"/>
      <c r="AD27" s="614" t="s">
        <v>245</v>
      </c>
      <c r="AE27" s="614"/>
      <c r="AF27" s="614"/>
      <c r="AG27" s="614"/>
      <c r="AH27" s="614"/>
      <c r="AI27" s="614"/>
      <c r="AJ27" s="614"/>
      <c r="AK27" s="614"/>
      <c r="AL27" s="615" t="s">
        <v>142</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3556948</v>
      </c>
      <c r="BH27" s="611"/>
      <c r="BI27" s="611"/>
      <c r="BJ27" s="611"/>
      <c r="BK27" s="611"/>
      <c r="BL27" s="611"/>
      <c r="BM27" s="611"/>
      <c r="BN27" s="612"/>
      <c r="BO27" s="613">
        <v>100</v>
      </c>
      <c r="BP27" s="613"/>
      <c r="BQ27" s="613"/>
      <c r="BR27" s="613"/>
      <c r="BS27" s="614">
        <v>58660</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3099149</v>
      </c>
      <c r="CS27" s="642"/>
      <c r="CT27" s="642"/>
      <c r="CU27" s="642"/>
      <c r="CV27" s="642"/>
      <c r="CW27" s="642"/>
      <c r="CX27" s="642"/>
      <c r="CY27" s="643"/>
      <c r="CZ27" s="615">
        <v>14.4</v>
      </c>
      <c r="DA27" s="640"/>
      <c r="DB27" s="640"/>
      <c r="DC27" s="644"/>
      <c r="DD27" s="619">
        <v>884324</v>
      </c>
      <c r="DE27" s="642"/>
      <c r="DF27" s="642"/>
      <c r="DG27" s="642"/>
      <c r="DH27" s="642"/>
      <c r="DI27" s="642"/>
      <c r="DJ27" s="642"/>
      <c r="DK27" s="643"/>
      <c r="DL27" s="619">
        <v>883817</v>
      </c>
      <c r="DM27" s="642"/>
      <c r="DN27" s="642"/>
      <c r="DO27" s="642"/>
      <c r="DP27" s="642"/>
      <c r="DQ27" s="642"/>
      <c r="DR27" s="642"/>
      <c r="DS27" s="642"/>
      <c r="DT27" s="642"/>
      <c r="DU27" s="642"/>
      <c r="DV27" s="643"/>
      <c r="DW27" s="615">
        <v>7</v>
      </c>
      <c r="DX27" s="640"/>
      <c r="DY27" s="640"/>
      <c r="DZ27" s="640"/>
      <c r="EA27" s="640"/>
      <c r="EB27" s="640"/>
      <c r="EC27" s="641"/>
    </row>
    <row r="28" spans="2:133" ht="11.25" customHeight="1" x14ac:dyDescent="0.15">
      <c r="B28" s="607" t="s">
        <v>307</v>
      </c>
      <c r="C28" s="608"/>
      <c r="D28" s="608"/>
      <c r="E28" s="608"/>
      <c r="F28" s="608"/>
      <c r="G28" s="608"/>
      <c r="H28" s="608"/>
      <c r="I28" s="608"/>
      <c r="J28" s="608"/>
      <c r="K28" s="608"/>
      <c r="L28" s="608"/>
      <c r="M28" s="608"/>
      <c r="N28" s="608"/>
      <c r="O28" s="608"/>
      <c r="P28" s="608"/>
      <c r="Q28" s="609"/>
      <c r="R28" s="610">
        <v>235772</v>
      </c>
      <c r="S28" s="611"/>
      <c r="T28" s="611"/>
      <c r="U28" s="611"/>
      <c r="V28" s="611"/>
      <c r="W28" s="611"/>
      <c r="X28" s="611"/>
      <c r="Y28" s="612"/>
      <c r="Z28" s="613">
        <v>1</v>
      </c>
      <c r="AA28" s="613"/>
      <c r="AB28" s="613"/>
      <c r="AC28" s="613"/>
      <c r="AD28" s="614">
        <v>16715</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2679842</v>
      </c>
      <c r="CS28" s="611"/>
      <c r="CT28" s="611"/>
      <c r="CU28" s="611"/>
      <c r="CV28" s="611"/>
      <c r="CW28" s="611"/>
      <c r="CX28" s="611"/>
      <c r="CY28" s="612"/>
      <c r="CZ28" s="615">
        <v>12.4</v>
      </c>
      <c r="DA28" s="640"/>
      <c r="DB28" s="640"/>
      <c r="DC28" s="644"/>
      <c r="DD28" s="619">
        <v>2645086</v>
      </c>
      <c r="DE28" s="611"/>
      <c r="DF28" s="611"/>
      <c r="DG28" s="611"/>
      <c r="DH28" s="611"/>
      <c r="DI28" s="611"/>
      <c r="DJ28" s="611"/>
      <c r="DK28" s="612"/>
      <c r="DL28" s="619">
        <v>2645086</v>
      </c>
      <c r="DM28" s="611"/>
      <c r="DN28" s="611"/>
      <c r="DO28" s="611"/>
      <c r="DP28" s="611"/>
      <c r="DQ28" s="611"/>
      <c r="DR28" s="611"/>
      <c r="DS28" s="611"/>
      <c r="DT28" s="611"/>
      <c r="DU28" s="611"/>
      <c r="DV28" s="612"/>
      <c r="DW28" s="615">
        <v>20.9</v>
      </c>
      <c r="DX28" s="640"/>
      <c r="DY28" s="640"/>
      <c r="DZ28" s="640"/>
      <c r="EA28" s="640"/>
      <c r="EB28" s="640"/>
      <c r="EC28" s="641"/>
    </row>
    <row r="29" spans="2:133" ht="11.25" customHeight="1" x14ac:dyDescent="0.15">
      <c r="B29" s="607" t="s">
        <v>309</v>
      </c>
      <c r="C29" s="608"/>
      <c r="D29" s="608"/>
      <c r="E29" s="608"/>
      <c r="F29" s="608"/>
      <c r="G29" s="608"/>
      <c r="H29" s="608"/>
      <c r="I29" s="608"/>
      <c r="J29" s="608"/>
      <c r="K29" s="608"/>
      <c r="L29" s="608"/>
      <c r="M29" s="608"/>
      <c r="N29" s="608"/>
      <c r="O29" s="608"/>
      <c r="P29" s="608"/>
      <c r="Q29" s="609"/>
      <c r="R29" s="610">
        <v>19786</v>
      </c>
      <c r="S29" s="611"/>
      <c r="T29" s="611"/>
      <c r="U29" s="611"/>
      <c r="V29" s="611"/>
      <c r="W29" s="611"/>
      <c r="X29" s="611"/>
      <c r="Y29" s="612"/>
      <c r="Z29" s="613">
        <v>0.1</v>
      </c>
      <c r="AA29" s="613"/>
      <c r="AB29" s="613"/>
      <c r="AC29" s="613"/>
      <c r="AD29" s="614" t="s">
        <v>142</v>
      </c>
      <c r="AE29" s="614"/>
      <c r="AF29" s="614"/>
      <c r="AG29" s="614"/>
      <c r="AH29" s="614"/>
      <c r="AI29" s="614"/>
      <c r="AJ29" s="614"/>
      <c r="AK29" s="614"/>
      <c r="AL29" s="615" t="s">
        <v>245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310</v>
      </c>
      <c r="CE29" s="647"/>
      <c r="CF29" s="607" t="s">
        <v>72</v>
      </c>
      <c r="CG29" s="608"/>
      <c r="CH29" s="608"/>
      <c r="CI29" s="608"/>
      <c r="CJ29" s="608"/>
      <c r="CK29" s="608"/>
      <c r="CL29" s="608"/>
      <c r="CM29" s="608"/>
      <c r="CN29" s="608"/>
      <c r="CO29" s="608"/>
      <c r="CP29" s="608"/>
      <c r="CQ29" s="609"/>
      <c r="CR29" s="610">
        <v>2679842</v>
      </c>
      <c r="CS29" s="642"/>
      <c r="CT29" s="642"/>
      <c r="CU29" s="642"/>
      <c r="CV29" s="642"/>
      <c r="CW29" s="642"/>
      <c r="CX29" s="642"/>
      <c r="CY29" s="643"/>
      <c r="CZ29" s="615">
        <v>12.4</v>
      </c>
      <c r="DA29" s="640"/>
      <c r="DB29" s="640"/>
      <c r="DC29" s="644"/>
      <c r="DD29" s="619">
        <v>2645086</v>
      </c>
      <c r="DE29" s="642"/>
      <c r="DF29" s="642"/>
      <c r="DG29" s="642"/>
      <c r="DH29" s="642"/>
      <c r="DI29" s="642"/>
      <c r="DJ29" s="642"/>
      <c r="DK29" s="643"/>
      <c r="DL29" s="619">
        <v>2645086</v>
      </c>
      <c r="DM29" s="642"/>
      <c r="DN29" s="642"/>
      <c r="DO29" s="642"/>
      <c r="DP29" s="642"/>
      <c r="DQ29" s="642"/>
      <c r="DR29" s="642"/>
      <c r="DS29" s="642"/>
      <c r="DT29" s="642"/>
      <c r="DU29" s="642"/>
      <c r="DV29" s="643"/>
      <c r="DW29" s="615">
        <v>20.9</v>
      </c>
      <c r="DX29" s="640"/>
      <c r="DY29" s="640"/>
      <c r="DZ29" s="640"/>
      <c r="EA29" s="640"/>
      <c r="EB29" s="640"/>
      <c r="EC29" s="641"/>
    </row>
    <row r="30" spans="2:133" ht="11.25" customHeight="1" x14ac:dyDescent="0.15">
      <c r="B30" s="607" t="s">
        <v>311</v>
      </c>
      <c r="C30" s="608"/>
      <c r="D30" s="608"/>
      <c r="E30" s="608"/>
      <c r="F30" s="608"/>
      <c r="G30" s="608"/>
      <c r="H30" s="608"/>
      <c r="I30" s="608"/>
      <c r="J30" s="608"/>
      <c r="K30" s="608"/>
      <c r="L30" s="608"/>
      <c r="M30" s="608"/>
      <c r="N30" s="608"/>
      <c r="O30" s="608"/>
      <c r="P30" s="608"/>
      <c r="Q30" s="609"/>
      <c r="R30" s="610">
        <v>3420743</v>
      </c>
      <c r="S30" s="611"/>
      <c r="T30" s="611"/>
      <c r="U30" s="611"/>
      <c r="V30" s="611"/>
      <c r="W30" s="611"/>
      <c r="X30" s="611"/>
      <c r="Y30" s="612"/>
      <c r="Z30" s="613">
        <v>14.7</v>
      </c>
      <c r="AA30" s="613"/>
      <c r="AB30" s="613"/>
      <c r="AC30" s="613"/>
      <c r="AD30" s="614" t="s">
        <v>142</v>
      </c>
      <c r="AE30" s="614"/>
      <c r="AF30" s="614"/>
      <c r="AG30" s="614"/>
      <c r="AH30" s="614"/>
      <c r="AI30" s="614"/>
      <c r="AJ30" s="614"/>
      <c r="AK30" s="614"/>
      <c r="AL30" s="615" t="s">
        <v>142</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2592613</v>
      </c>
      <c r="CS30" s="611"/>
      <c r="CT30" s="611"/>
      <c r="CU30" s="611"/>
      <c r="CV30" s="611"/>
      <c r="CW30" s="611"/>
      <c r="CX30" s="611"/>
      <c r="CY30" s="612"/>
      <c r="CZ30" s="615">
        <v>12</v>
      </c>
      <c r="DA30" s="640"/>
      <c r="DB30" s="640"/>
      <c r="DC30" s="644"/>
      <c r="DD30" s="619">
        <v>2560205</v>
      </c>
      <c r="DE30" s="611"/>
      <c r="DF30" s="611"/>
      <c r="DG30" s="611"/>
      <c r="DH30" s="611"/>
      <c r="DI30" s="611"/>
      <c r="DJ30" s="611"/>
      <c r="DK30" s="612"/>
      <c r="DL30" s="619">
        <v>2560205</v>
      </c>
      <c r="DM30" s="611"/>
      <c r="DN30" s="611"/>
      <c r="DO30" s="611"/>
      <c r="DP30" s="611"/>
      <c r="DQ30" s="611"/>
      <c r="DR30" s="611"/>
      <c r="DS30" s="611"/>
      <c r="DT30" s="611"/>
      <c r="DU30" s="611"/>
      <c r="DV30" s="612"/>
      <c r="DW30" s="615">
        <v>20.2</v>
      </c>
      <c r="DX30" s="640"/>
      <c r="DY30" s="640"/>
      <c r="DZ30" s="640"/>
      <c r="EA30" s="640"/>
      <c r="EB30" s="640"/>
      <c r="EC30" s="641"/>
    </row>
    <row r="31" spans="2:133" ht="11.25" customHeight="1" x14ac:dyDescent="0.15">
      <c r="B31" s="623" t="s">
        <v>315</v>
      </c>
      <c r="C31" s="624"/>
      <c r="D31" s="624"/>
      <c r="E31" s="624"/>
      <c r="F31" s="624"/>
      <c r="G31" s="624"/>
      <c r="H31" s="624"/>
      <c r="I31" s="624"/>
      <c r="J31" s="624"/>
      <c r="K31" s="624"/>
      <c r="L31" s="624"/>
      <c r="M31" s="624"/>
      <c r="N31" s="624"/>
      <c r="O31" s="624"/>
      <c r="P31" s="624"/>
      <c r="Q31" s="625"/>
      <c r="R31" s="610" t="s">
        <v>142</v>
      </c>
      <c r="S31" s="611"/>
      <c r="T31" s="611"/>
      <c r="U31" s="611"/>
      <c r="V31" s="611"/>
      <c r="W31" s="611"/>
      <c r="X31" s="611"/>
      <c r="Y31" s="612"/>
      <c r="Z31" s="613" t="s">
        <v>142</v>
      </c>
      <c r="AA31" s="613"/>
      <c r="AB31" s="613"/>
      <c r="AC31" s="613"/>
      <c r="AD31" s="614" t="s">
        <v>142</v>
      </c>
      <c r="AE31" s="614"/>
      <c r="AF31" s="614"/>
      <c r="AG31" s="614"/>
      <c r="AH31" s="614"/>
      <c r="AI31" s="614"/>
      <c r="AJ31" s="614"/>
      <c r="AK31" s="614"/>
      <c r="AL31" s="615" t="s">
        <v>142</v>
      </c>
      <c r="AM31" s="616"/>
      <c r="AN31" s="616"/>
      <c r="AO31" s="617"/>
      <c r="AP31" s="656" t="s">
        <v>316</v>
      </c>
      <c r="AQ31" s="657"/>
      <c r="AR31" s="657"/>
      <c r="AS31" s="657"/>
      <c r="AT31" s="662" t="s">
        <v>317</v>
      </c>
      <c r="AU31" s="208"/>
      <c r="AV31" s="208"/>
      <c r="AW31" s="208"/>
      <c r="AX31" s="596" t="s">
        <v>192</v>
      </c>
      <c r="AY31" s="597"/>
      <c r="AZ31" s="597"/>
      <c r="BA31" s="597"/>
      <c r="BB31" s="597"/>
      <c r="BC31" s="597"/>
      <c r="BD31" s="597"/>
      <c r="BE31" s="597"/>
      <c r="BF31" s="598"/>
      <c r="BG31" s="666">
        <v>99.1</v>
      </c>
      <c r="BH31" s="654"/>
      <c r="BI31" s="654"/>
      <c r="BJ31" s="654"/>
      <c r="BK31" s="654"/>
      <c r="BL31" s="654"/>
      <c r="BM31" s="605">
        <v>94.8</v>
      </c>
      <c r="BN31" s="654"/>
      <c r="BO31" s="654"/>
      <c r="BP31" s="654"/>
      <c r="BQ31" s="655"/>
      <c r="BR31" s="666">
        <v>99.1</v>
      </c>
      <c r="BS31" s="654"/>
      <c r="BT31" s="654"/>
      <c r="BU31" s="654"/>
      <c r="BV31" s="654"/>
      <c r="BW31" s="654"/>
      <c r="BX31" s="605">
        <v>95</v>
      </c>
      <c r="BY31" s="654"/>
      <c r="BZ31" s="654"/>
      <c r="CA31" s="654"/>
      <c r="CB31" s="655"/>
      <c r="CD31" s="648"/>
      <c r="CE31" s="649"/>
      <c r="CF31" s="607" t="s">
        <v>318</v>
      </c>
      <c r="CG31" s="608"/>
      <c r="CH31" s="608"/>
      <c r="CI31" s="608"/>
      <c r="CJ31" s="608"/>
      <c r="CK31" s="608"/>
      <c r="CL31" s="608"/>
      <c r="CM31" s="608"/>
      <c r="CN31" s="608"/>
      <c r="CO31" s="608"/>
      <c r="CP31" s="608"/>
      <c r="CQ31" s="609"/>
      <c r="CR31" s="610">
        <v>87229</v>
      </c>
      <c r="CS31" s="642"/>
      <c r="CT31" s="642"/>
      <c r="CU31" s="642"/>
      <c r="CV31" s="642"/>
      <c r="CW31" s="642"/>
      <c r="CX31" s="642"/>
      <c r="CY31" s="643"/>
      <c r="CZ31" s="615">
        <v>0.4</v>
      </c>
      <c r="DA31" s="640"/>
      <c r="DB31" s="640"/>
      <c r="DC31" s="644"/>
      <c r="DD31" s="619">
        <v>84881</v>
      </c>
      <c r="DE31" s="642"/>
      <c r="DF31" s="642"/>
      <c r="DG31" s="642"/>
      <c r="DH31" s="642"/>
      <c r="DI31" s="642"/>
      <c r="DJ31" s="642"/>
      <c r="DK31" s="643"/>
      <c r="DL31" s="619">
        <v>84881</v>
      </c>
      <c r="DM31" s="642"/>
      <c r="DN31" s="642"/>
      <c r="DO31" s="642"/>
      <c r="DP31" s="642"/>
      <c r="DQ31" s="642"/>
      <c r="DR31" s="642"/>
      <c r="DS31" s="642"/>
      <c r="DT31" s="642"/>
      <c r="DU31" s="642"/>
      <c r="DV31" s="643"/>
      <c r="DW31" s="615">
        <v>0.7</v>
      </c>
      <c r="DX31" s="640"/>
      <c r="DY31" s="640"/>
      <c r="DZ31" s="640"/>
      <c r="EA31" s="640"/>
      <c r="EB31" s="640"/>
      <c r="EC31" s="641"/>
    </row>
    <row r="32" spans="2:133" ht="11.25" customHeight="1" x14ac:dyDescent="0.15">
      <c r="B32" s="607" t="s">
        <v>319</v>
      </c>
      <c r="C32" s="608"/>
      <c r="D32" s="608"/>
      <c r="E32" s="608"/>
      <c r="F32" s="608"/>
      <c r="G32" s="608"/>
      <c r="H32" s="608"/>
      <c r="I32" s="608"/>
      <c r="J32" s="608"/>
      <c r="K32" s="608"/>
      <c r="L32" s="608"/>
      <c r="M32" s="608"/>
      <c r="N32" s="608"/>
      <c r="O32" s="608"/>
      <c r="P32" s="608"/>
      <c r="Q32" s="609"/>
      <c r="R32" s="610">
        <v>1583020</v>
      </c>
      <c r="S32" s="611"/>
      <c r="T32" s="611"/>
      <c r="U32" s="611"/>
      <c r="V32" s="611"/>
      <c r="W32" s="611"/>
      <c r="X32" s="611"/>
      <c r="Y32" s="612"/>
      <c r="Z32" s="613">
        <v>6.8</v>
      </c>
      <c r="AA32" s="613"/>
      <c r="AB32" s="613"/>
      <c r="AC32" s="613"/>
      <c r="AD32" s="614" t="s">
        <v>245</v>
      </c>
      <c r="AE32" s="614"/>
      <c r="AF32" s="614"/>
      <c r="AG32" s="614"/>
      <c r="AH32" s="614"/>
      <c r="AI32" s="614"/>
      <c r="AJ32" s="614"/>
      <c r="AK32" s="614"/>
      <c r="AL32" s="615" t="s">
        <v>142</v>
      </c>
      <c r="AM32" s="616"/>
      <c r="AN32" s="616"/>
      <c r="AO32" s="617"/>
      <c r="AP32" s="658"/>
      <c r="AQ32" s="659"/>
      <c r="AR32" s="659"/>
      <c r="AS32" s="659"/>
      <c r="AT32" s="663"/>
      <c r="AU32" s="204" t="s">
        <v>320</v>
      </c>
      <c r="AX32" s="607" t="s">
        <v>321</v>
      </c>
      <c r="AY32" s="608"/>
      <c r="AZ32" s="608"/>
      <c r="BA32" s="608"/>
      <c r="BB32" s="608"/>
      <c r="BC32" s="608"/>
      <c r="BD32" s="608"/>
      <c r="BE32" s="608"/>
      <c r="BF32" s="609"/>
      <c r="BG32" s="667">
        <v>99.6</v>
      </c>
      <c r="BH32" s="642"/>
      <c r="BI32" s="642"/>
      <c r="BJ32" s="642"/>
      <c r="BK32" s="642"/>
      <c r="BL32" s="642"/>
      <c r="BM32" s="616">
        <v>99</v>
      </c>
      <c r="BN32" s="642"/>
      <c r="BO32" s="642"/>
      <c r="BP32" s="642"/>
      <c r="BQ32" s="665"/>
      <c r="BR32" s="667">
        <v>99.5</v>
      </c>
      <c r="BS32" s="642"/>
      <c r="BT32" s="642"/>
      <c r="BU32" s="642"/>
      <c r="BV32" s="642"/>
      <c r="BW32" s="642"/>
      <c r="BX32" s="616">
        <v>98.8</v>
      </c>
      <c r="BY32" s="642"/>
      <c r="BZ32" s="642"/>
      <c r="CA32" s="642"/>
      <c r="CB32" s="665"/>
      <c r="CD32" s="650"/>
      <c r="CE32" s="651"/>
      <c r="CF32" s="607" t="s">
        <v>322</v>
      </c>
      <c r="CG32" s="608"/>
      <c r="CH32" s="608"/>
      <c r="CI32" s="608"/>
      <c r="CJ32" s="608"/>
      <c r="CK32" s="608"/>
      <c r="CL32" s="608"/>
      <c r="CM32" s="608"/>
      <c r="CN32" s="608"/>
      <c r="CO32" s="608"/>
      <c r="CP32" s="608"/>
      <c r="CQ32" s="609"/>
      <c r="CR32" s="610" t="s">
        <v>142</v>
      </c>
      <c r="CS32" s="611"/>
      <c r="CT32" s="611"/>
      <c r="CU32" s="611"/>
      <c r="CV32" s="611"/>
      <c r="CW32" s="611"/>
      <c r="CX32" s="611"/>
      <c r="CY32" s="612"/>
      <c r="CZ32" s="615" t="s">
        <v>245</v>
      </c>
      <c r="DA32" s="640"/>
      <c r="DB32" s="640"/>
      <c r="DC32" s="644"/>
      <c r="DD32" s="619" t="s">
        <v>142</v>
      </c>
      <c r="DE32" s="611"/>
      <c r="DF32" s="611"/>
      <c r="DG32" s="611"/>
      <c r="DH32" s="611"/>
      <c r="DI32" s="611"/>
      <c r="DJ32" s="611"/>
      <c r="DK32" s="612"/>
      <c r="DL32" s="619" t="s">
        <v>142</v>
      </c>
      <c r="DM32" s="611"/>
      <c r="DN32" s="611"/>
      <c r="DO32" s="611"/>
      <c r="DP32" s="611"/>
      <c r="DQ32" s="611"/>
      <c r="DR32" s="611"/>
      <c r="DS32" s="611"/>
      <c r="DT32" s="611"/>
      <c r="DU32" s="611"/>
      <c r="DV32" s="612"/>
      <c r="DW32" s="615" t="s">
        <v>142</v>
      </c>
      <c r="DX32" s="640"/>
      <c r="DY32" s="640"/>
      <c r="DZ32" s="640"/>
      <c r="EA32" s="640"/>
      <c r="EB32" s="640"/>
      <c r="EC32" s="641"/>
    </row>
    <row r="33" spans="2:133" ht="11.25" customHeight="1" x14ac:dyDescent="0.15">
      <c r="B33" s="607" t="s">
        <v>323</v>
      </c>
      <c r="C33" s="608"/>
      <c r="D33" s="608"/>
      <c r="E33" s="608"/>
      <c r="F33" s="608"/>
      <c r="G33" s="608"/>
      <c r="H33" s="608"/>
      <c r="I33" s="608"/>
      <c r="J33" s="608"/>
      <c r="K33" s="608"/>
      <c r="L33" s="608"/>
      <c r="M33" s="608"/>
      <c r="N33" s="608"/>
      <c r="O33" s="608"/>
      <c r="P33" s="608"/>
      <c r="Q33" s="609"/>
      <c r="R33" s="610">
        <v>107383</v>
      </c>
      <c r="S33" s="611"/>
      <c r="T33" s="611"/>
      <c r="U33" s="611"/>
      <c r="V33" s="611"/>
      <c r="W33" s="611"/>
      <c r="X33" s="611"/>
      <c r="Y33" s="612"/>
      <c r="Z33" s="613">
        <v>0.5</v>
      </c>
      <c r="AA33" s="613"/>
      <c r="AB33" s="613"/>
      <c r="AC33" s="613"/>
      <c r="AD33" s="614">
        <v>76352</v>
      </c>
      <c r="AE33" s="614"/>
      <c r="AF33" s="614"/>
      <c r="AG33" s="614"/>
      <c r="AH33" s="614"/>
      <c r="AI33" s="614"/>
      <c r="AJ33" s="614"/>
      <c r="AK33" s="614"/>
      <c r="AL33" s="615">
        <v>0.6</v>
      </c>
      <c r="AM33" s="616"/>
      <c r="AN33" s="616"/>
      <c r="AO33" s="617"/>
      <c r="AP33" s="660"/>
      <c r="AQ33" s="661"/>
      <c r="AR33" s="661"/>
      <c r="AS33" s="661"/>
      <c r="AT33" s="664"/>
      <c r="AU33" s="209"/>
      <c r="AV33" s="209"/>
      <c r="AW33" s="209"/>
      <c r="AX33" s="631" t="s">
        <v>324</v>
      </c>
      <c r="AY33" s="632"/>
      <c r="AZ33" s="632"/>
      <c r="BA33" s="632"/>
      <c r="BB33" s="632"/>
      <c r="BC33" s="632"/>
      <c r="BD33" s="632"/>
      <c r="BE33" s="632"/>
      <c r="BF33" s="633"/>
      <c r="BG33" s="668">
        <v>98.4</v>
      </c>
      <c r="BH33" s="669"/>
      <c r="BI33" s="669"/>
      <c r="BJ33" s="669"/>
      <c r="BK33" s="669"/>
      <c r="BL33" s="669"/>
      <c r="BM33" s="670">
        <v>90.7</v>
      </c>
      <c r="BN33" s="669"/>
      <c r="BO33" s="669"/>
      <c r="BP33" s="669"/>
      <c r="BQ33" s="671"/>
      <c r="BR33" s="668">
        <v>98.6</v>
      </c>
      <c r="BS33" s="669"/>
      <c r="BT33" s="669"/>
      <c r="BU33" s="669"/>
      <c r="BV33" s="669"/>
      <c r="BW33" s="669"/>
      <c r="BX33" s="670">
        <v>91</v>
      </c>
      <c r="BY33" s="669"/>
      <c r="BZ33" s="669"/>
      <c r="CA33" s="669"/>
      <c r="CB33" s="671"/>
      <c r="CD33" s="607" t="s">
        <v>325</v>
      </c>
      <c r="CE33" s="608"/>
      <c r="CF33" s="608"/>
      <c r="CG33" s="608"/>
      <c r="CH33" s="608"/>
      <c r="CI33" s="608"/>
      <c r="CJ33" s="608"/>
      <c r="CK33" s="608"/>
      <c r="CL33" s="608"/>
      <c r="CM33" s="608"/>
      <c r="CN33" s="608"/>
      <c r="CO33" s="608"/>
      <c r="CP33" s="608"/>
      <c r="CQ33" s="609"/>
      <c r="CR33" s="610">
        <v>9222394</v>
      </c>
      <c r="CS33" s="642"/>
      <c r="CT33" s="642"/>
      <c r="CU33" s="642"/>
      <c r="CV33" s="642"/>
      <c r="CW33" s="642"/>
      <c r="CX33" s="642"/>
      <c r="CY33" s="643"/>
      <c r="CZ33" s="615">
        <v>42.8</v>
      </c>
      <c r="DA33" s="640"/>
      <c r="DB33" s="640"/>
      <c r="DC33" s="644"/>
      <c r="DD33" s="619">
        <v>7567876</v>
      </c>
      <c r="DE33" s="642"/>
      <c r="DF33" s="642"/>
      <c r="DG33" s="642"/>
      <c r="DH33" s="642"/>
      <c r="DI33" s="642"/>
      <c r="DJ33" s="642"/>
      <c r="DK33" s="643"/>
      <c r="DL33" s="619">
        <v>4912728</v>
      </c>
      <c r="DM33" s="642"/>
      <c r="DN33" s="642"/>
      <c r="DO33" s="642"/>
      <c r="DP33" s="642"/>
      <c r="DQ33" s="642"/>
      <c r="DR33" s="642"/>
      <c r="DS33" s="642"/>
      <c r="DT33" s="642"/>
      <c r="DU33" s="642"/>
      <c r="DV33" s="643"/>
      <c r="DW33" s="615">
        <v>38.799999999999997</v>
      </c>
      <c r="DX33" s="640"/>
      <c r="DY33" s="640"/>
      <c r="DZ33" s="640"/>
      <c r="EA33" s="640"/>
      <c r="EB33" s="640"/>
      <c r="EC33" s="641"/>
    </row>
    <row r="34" spans="2:133" ht="11.25" customHeight="1" x14ac:dyDescent="0.15">
      <c r="B34" s="607" t="s">
        <v>326</v>
      </c>
      <c r="C34" s="608"/>
      <c r="D34" s="608"/>
      <c r="E34" s="608"/>
      <c r="F34" s="608"/>
      <c r="G34" s="608"/>
      <c r="H34" s="608"/>
      <c r="I34" s="608"/>
      <c r="J34" s="608"/>
      <c r="K34" s="608"/>
      <c r="L34" s="608"/>
      <c r="M34" s="608"/>
      <c r="N34" s="608"/>
      <c r="O34" s="608"/>
      <c r="P34" s="608"/>
      <c r="Q34" s="609"/>
      <c r="R34" s="610">
        <v>560790</v>
      </c>
      <c r="S34" s="611"/>
      <c r="T34" s="611"/>
      <c r="U34" s="611"/>
      <c r="V34" s="611"/>
      <c r="W34" s="611"/>
      <c r="X34" s="611"/>
      <c r="Y34" s="612"/>
      <c r="Z34" s="613">
        <v>2.4</v>
      </c>
      <c r="AA34" s="613"/>
      <c r="AB34" s="613"/>
      <c r="AC34" s="613"/>
      <c r="AD34" s="614" t="s">
        <v>142</v>
      </c>
      <c r="AE34" s="614"/>
      <c r="AF34" s="614"/>
      <c r="AG34" s="614"/>
      <c r="AH34" s="614"/>
      <c r="AI34" s="614"/>
      <c r="AJ34" s="614"/>
      <c r="AK34" s="614"/>
      <c r="AL34" s="615" t="s">
        <v>245</v>
      </c>
      <c r="AM34" s="616"/>
      <c r="AN34" s="616"/>
      <c r="AO34" s="617"/>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07" t="s">
        <v>327</v>
      </c>
      <c r="CE34" s="608"/>
      <c r="CF34" s="608"/>
      <c r="CG34" s="608"/>
      <c r="CH34" s="608"/>
      <c r="CI34" s="608"/>
      <c r="CJ34" s="608"/>
      <c r="CK34" s="608"/>
      <c r="CL34" s="608"/>
      <c r="CM34" s="608"/>
      <c r="CN34" s="608"/>
      <c r="CO34" s="608"/>
      <c r="CP34" s="608"/>
      <c r="CQ34" s="609"/>
      <c r="CR34" s="610">
        <v>3033722</v>
      </c>
      <c r="CS34" s="611"/>
      <c r="CT34" s="611"/>
      <c r="CU34" s="611"/>
      <c r="CV34" s="611"/>
      <c r="CW34" s="611"/>
      <c r="CX34" s="611"/>
      <c r="CY34" s="612"/>
      <c r="CZ34" s="615">
        <v>14.1</v>
      </c>
      <c r="DA34" s="640"/>
      <c r="DB34" s="640"/>
      <c r="DC34" s="644"/>
      <c r="DD34" s="619">
        <v>2349621</v>
      </c>
      <c r="DE34" s="611"/>
      <c r="DF34" s="611"/>
      <c r="DG34" s="611"/>
      <c r="DH34" s="611"/>
      <c r="DI34" s="611"/>
      <c r="DJ34" s="611"/>
      <c r="DK34" s="612"/>
      <c r="DL34" s="619">
        <v>1860697</v>
      </c>
      <c r="DM34" s="611"/>
      <c r="DN34" s="611"/>
      <c r="DO34" s="611"/>
      <c r="DP34" s="611"/>
      <c r="DQ34" s="611"/>
      <c r="DR34" s="611"/>
      <c r="DS34" s="611"/>
      <c r="DT34" s="611"/>
      <c r="DU34" s="611"/>
      <c r="DV34" s="612"/>
      <c r="DW34" s="615">
        <v>14.7</v>
      </c>
      <c r="DX34" s="640"/>
      <c r="DY34" s="640"/>
      <c r="DZ34" s="640"/>
      <c r="EA34" s="640"/>
      <c r="EB34" s="640"/>
      <c r="EC34" s="641"/>
    </row>
    <row r="35" spans="2:133" ht="11.25" customHeight="1" x14ac:dyDescent="0.15">
      <c r="B35" s="607" t="s">
        <v>328</v>
      </c>
      <c r="C35" s="608"/>
      <c r="D35" s="608"/>
      <c r="E35" s="608"/>
      <c r="F35" s="608"/>
      <c r="G35" s="608"/>
      <c r="H35" s="608"/>
      <c r="I35" s="608"/>
      <c r="J35" s="608"/>
      <c r="K35" s="608"/>
      <c r="L35" s="608"/>
      <c r="M35" s="608"/>
      <c r="N35" s="608"/>
      <c r="O35" s="608"/>
      <c r="P35" s="608"/>
      <c r="Q35" s="609"/>
      <c r="R35" s="610">
        <v>66047</v>
      </c>
      <c r="S35" s="611"/>
      <c r="T35" s="611"/>
      <c r="U35" s="611"/>
      <c r="V35" s="611"/>
      <c r="W35" s="611"/>
      <c r="X35" s="611"/>
      <c r="Y35" s="612"/>
      <c r="Z35" s="613">
        <v>0.3</v>
      </c>
      <c r="AA35" s="613"/>
      <c r="AB35" s="613"/>
      <c r="AC35" s="613"/>
      <c r="AD35" s="614" t="s">
        <v>142</v>
      </c>
      <c r="AE35" s="614"/>
      <c r="AF35" s="614"/>
      <c r="AG35" s="614"/>
      <c r="AH35" s="614"/>
      <c r="AI35" s="614"/>
      <c r="AJ35" s="614"/>
      <c r="AK35" s="614"/>
      <c r="AL35" s="615" t="s">
        <v>142</v>
      </c>
      <c r="AM35" s="616"/>
      <c r="AN35" s="616"/>
      <c r="AO35" s="617"/>
      <c r="AP35" s="212"/>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264313</v>
      </c>
      <c r="CS35" s="642"/>
      <c r="CT35" s="642"/>
      <c r="CU35" s="642"/>
      <c r="CV35" s="642"/>
      <c r="CW35" s="642"/>
      <c r="CX35" s="642"/>
      <c r="CY35" s="643"/>
      <c r="CZ35" s="615">
        <v>1.2</v>
      </c>
      <c r="DA35" s="640"/>
      <c r="DB35" s="640"/>
      <c r="DC35" s="644"/>
      <c r="DD35" s="619">
        <v>205341</v>
      </c>
      <c r="DE35" s="642"/>
      <c r="DF35" s="642"/>
      <c r="DG35" s="642"/>
      <c r="DH35" s="642"/>
      <c r="DI35" s="642"/>
      <c r="DJ35" s="642"/>
      <c r="DK35" s="643"/>
      <c r="DL35" s="619">
        <v>194065</v>
      </c>
      <c r="DM35" s="642"/>
      <c r="DN35" s="642"/>
      <c r="DO35" s="642"/>
      <c r="DP35" s="642"/>
      <c r="DQ35" s="642"/>
      <c r="DR35" s="642"/>
      <c r="DS35" s="642"/>
      <c r="DT35" s="642"/>
      <c r="DU35" s="642"/>
      <c r="DV35" s="643"/>
      <c r="DW35" s="615">
        <v>1.5</v>
      </c>
      <c r="DX35" s="640"/>
      <c r="DY35" s="640"/>
      <c r="DZ35" s="640"/>
      <c r="EA35" s="640"/>
      <c r="EB35" s="640"/>
      <c r="EC35" s="641"/>
    </row>
    <row r="36" spans="2:133" ht="11.25" customHeight="1" x14ac:dyDescent="0.15">
      <c r="B36" s="607" t="s">
        <v>332</v>
      </c>
      <c r="C36" s="608"/>
      <c r="D36" s="608"/>
      <c r="E36" s="608"/>
      <c r="F36" s="608"/>
      <c r="G36" s="608"/>
      <c r="H36" s="608"/>
      <c r="I36" s="608"/>
      <c r="J36" s="608"/>
      <c r="K36" s="608"/>
      <c r="L36" s="608"/>
      <c r="M36" s="608"/>
      <c r="N36" s="608"/>
      <c r="O36" s="608"/>
      <c r="P36" s="608"/>
      <c r="Q36" s="609"/>
      <c r="R36" s="610">
        <v>1689728</v>
      </c>
      <c r="S36" s="611"/>
      <c r="T36" s="611"/>
      <c r="U36" s="611"/>
      <c r="V36" s="611"/>
      <c r="W36" s="611"/>
      <c r="X36" s="611"/>
      <c r="Y36" s="612"/>
      <c r="Z36" s="613">
        <v>7.3</v>
      </c>
      <c r="AA36" s="613"/>
      <c r="AB36" s="613"/>
      <c r="AC36" s="613"/>
      <c r="AD36" s="614" t="s">
        <v>142</v>
      </c>
      <c r="AE36" s="614"/>
      <c r="AF36" s="614"/>
      <c r="AG36" s="614"/>
      <c r="AH36" s="614"/>
      <c r="AI36" s="614"/>
      <c r="AJ36" s="614"/>
      <c r="AK36" s="614"/>
      <c r="AL36" s="615" t="s">
        <v>142</v>
      </c>
      <c r="AM36" s="616"/>
      <c r="AN36" s="616"/>
      <c r="AO36" s="617"/>
      <c r="AP36" s="212"/>
      <c r="AQ36" s="676" t="s">
        <v>333</v>
      </c>
      <c r="AR36" s="677"/>
      <c r="AS36" s="677"/>
      <c r="AT36" s="677"/>
      <c r="AU36" s="677"/>
      <c r="AV36" s="677"/>
      <c r="AW36" s="677"/>
      <c r="AX36" s="677"/>
      <c r="AY36" s="678"/>
      <c r="AZ36" s="599">
        <v>2823769</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254346</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3070479</v>
      </c>
      <c r="CS36" s="611"/>
      <c r="CT36" s="611"/>
      <c r="CU36" s="611"/>
      <c r="CV36" s="611"/>
      <c r="CW36" s="611"/>
      <c r="CX36" s="611"/>
      <c r="CY36" s="612"/>
      <c r="CZ36" s="615">
        <v>14.2</v>
      </c>
      <c r="DA36" s="640"/>
      <c r="DB36" s="640"/>
      <c r="DC36" s="644"/>
      <c r="DD36" s="619">
        <v>2573236</v>
      </c>
      <c r="DE36" s="611"/>
      <c r="DF36" s="611"/>
      <c r="DG36" s="611"/>
      <c r="DH36" s="611"/>
      <c r="DI36" s="611"/>
      <c r="DJ36" s="611"/>
      <c r="DK36" s="612"/>
      <c r="DL36" s="619">
        <v>1364257</v>
      </c>
      <c r="DM36" s="611"/>
      <c r="DN36" s="611"/>
      <c r="DO36" s="611"/>
      <c r="DP36" s="611"/>
      <c r="DQ36" s="611"/>
      <c r="DR36" s="611"/>
      <c r="DS36" s="611"/>
      <c r="DT36" s="611"/>
      <c r="DU36" s="611"/>
      <c r="DV36" s="612"/>
      <c r="DW36" s="615">
        <v>10.8</v>
      </c>
      <c r="DX36" s="640"/>
      <c r="DY36" s="640"/>
      <c r="DZ36" s="640"/>
      <c r="EA36" s="640"/>
      <c r="EB36" s="640"/>
      <c r="EC36" s="641"/>
    </row>
    <row r="37" spans="2:133" ht="11.25" customHeight="1" x14ac:dyDescent="0.15">
      <c r="B37" s="607" t="s">
        <v>336</v>
      </c>
      <c r="C37" s="608"/>
      <c r="D37" s="608"/>
      <c r="E37" s="608"/>
      <c r="F37" s="608"/>
      <c r="G37" s="608"/>
      <c r="H37" s="608"/>
      <c r="I37" s="608"/>
      <c r="J37" s="608"/>
      <c r="K37" s="608"/>
      <c r="L37" s="608"/>
      <c r="M37" s="608"/>
      <c r="N37" s="608"/>
      <c r="O37" s="608"/>
      <c r="P37" s="608"/>
      <c r="Q37" s="609"/>
      <c r="R37" s="610">
        <v>453288</v>
      </c>
      <c r="S37" s="611"/>
      <c r="T37" s="611"/>
      <c r="U37" s="611"/>
      <c r="V37" s="611"/>
      <c r="W37" s="611"/>
      <c r="X37" s="611"/>
      <c r="Y37" s="612"/>
      <c r="Z37" s="613">
        <v>1.9</v>
      </c>
      <c r="AA37" s="613"/>
      <c r="AB37" s="613"/>
      <c r="AC37" s="613"/>
      <c r="AD37" s="614">
        <v>1112</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722802</v>
      </c>
      <c r="BA37" s="611"/>
      <c r="BB37" s="611"/>
      <c r="BC37" s="611"/>
      <c r="BD37" s="642"/>
      <c r="BE37" s="642"/>
      <c r="BF37" s="665"/>
      <c r="BG37" s="607" t="s">
        <v>338</v>
      </c>
      <c r="BH37" s="608"/>
      <c r="BI37" s="608"/>
      <c r="BJ37" s="608"/>
      <c r="BK37" s="608"/>
      <c r="BL37" s="608"/>
      <c r="BM37" s="608"/>
      <c r="BN37" s="608"/>
      <c r="BO37" s="608"/>
      <c r="BP37" s="608"/>
      <c r="BQ37" s="608"/>
      <c r="BR37" s="608"/>
      <c r="BS37" s="608"/>
      <c r="BT37" s="608"/>
      <c r="BU37" s="609"/>
      <c r="BV37" s="610">
        <v>155158</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124280</v>
      </c>
      <c r="CS37" s="642"/>
      <c r="CT37" s="642"/>
      <c r="CU37" s="642"/>
      <c r="CV37" s="642"/>
      <c r="CW37" s="642"/>
      <c r="CX37" s="642"/>
      <c r="CY37" s="643"/>
      <c r="CZ37" s="615">
        <v>0.6</v>
      </c>
      <c r="DA37" s="640"/>
      <c r="DB37" s="640"/>
      <c r="DC37" s="644"/>
      <c r="DD37" s="619">
        <v>124280</v>
      </c>
      <c r="DE37" s="642"/>
      <c r="DF37" s="642"/>
      <c r="DG37" s="642"/>
      <c r="DH37" s="642"/>
      <c r="DI37" s="642"/>
      <c r="DJ37" s="642"/>
      <c r="DK37" s="643"/>
      <c r="DL37" s="619">
        <v>124280</v>
      </c>
      <c r="DM37" s="642"/>
      <c r="DN37" s="642"/>
      <c r="DO37" s="642"/>
      <c r="DP37" s="642"/>
      <c r="DQ37" s="642"/>
      <c r="DR37" s="642"/>
      <c r="DS37" s="642"/>
      <c r="DT37" s="642"/>
      <c r="DU37" s="642"/>
      <c r="DV37" s="643"/>
      <c r="DW37" s="615">
        <v>1</v>
      </c>
      <c r="DX37" s="640"/>
      <c r="DY37" s="640"/>
      <c r="DZ37" s="640"/>
      <c r="EA37" s="640"/>
      <c r="EB37" s="640"/>
      <c r="EC37" s="641"/>
    </row>
    <row r="38" spans="2:133" ht="11.25" customHeight="1" x14ac:dyDescent="0.15">
      <c r="B38" s="607" t="s">
        <v>340</v>
      </c>
      <c r="C38" s="608"/>
      <c r="D38" s="608"/>
      <c r="E38" s="608"/>
      <c r="F38" s="608"/>
      <c r="G38" s="608"/>
      <c r="H38" s="608"/>
      <c r="I38" s="608"/>
      <c r="J38" s="608"/>
      <c r="K38" s="608"/>
      <c r="L38" s="608"/>
      <c r="M38" s="608"/>
      <c r="N38" s="608"/>
      <c r="O38" s="608"/>
      <c r="P38" s="608"/>
      <c r="Q38" s="609"/>
      <c r="R38" s="610">
        <v>1394600</v>
      </c>
      <c r="S38" s="611"/>
      <c r="T38" s="611"/>
      <c r="U38" s="611"/>
      <c r="V38" s="611"/>
      <c r="W38" s="611"/>
      <c r="X38" s="611"/>
      <c r="Y38" s="612"/>
      <c r="Z38" s="613">
        <v>6</v>
      </c>
      <c r="AA38" s="613"/>
      <c r="AB38" s="613"/>
      <c r="AC38" s="613"/>
      <c r="AD38" s="614" t="s">
        <v>142</v>
      </c>
      <c r="AE38" s="614"/>
      <c r="AF38" s="614"/>
      <c r="AG38" s="614"/>
      <c r="AH38" s="614"/>
      <c r="AI38" s="614"/>
      <c r="AJ38" s="614"/>
      <c r="AK38" s="614"/>
      <c r="AL38" s="615" t="s">
        <v>142</v>
      </c>
      <c r="AM38" s="616"/>
      <c r="AN38" s="616"/>
      <c r="AO38" s="617"/>
      <c r="AQ38" s="673" t="s">
        <v>341</v>
      </c>
      <c r="AR38" s="674"/>
      <c r="AS38" s="674"/>
      <c r="AT38" s="674"/>
      <c r="AU38" s="674"/>
      <c r="AV38" s="674"/>
      <c r="AW38" s="674"/>
      <c r="AX38" s="674"/>
      <c r="AY38" s="675"/>
      <c r="AZ38" s="610">
        <v>142877</v>
      </c>
      <c r="BA38" s="611"/>
      <c r="BB38" s="611"/>
      <c r="BC38" s="611"/>
      <c r="BD38" s="642"/>
      <c r="BE38" s="642"/>
      <c r="BF38" s="665"/>
      <c r="BG38" s="607" t="s">
        <v>342</v>
      </c>
      <c r="BH38" s="608"/>
      <c r="BI38" s="608"/>
      <c r="BJ38" s="608"/>
      <c r="BK38" s="608"/>
      <c r="BL38" s="608"/>
      <c r="BM38" s="608"/>
      <c r="BN38" s="608"/>
      <c r="BO38" s="608"/>
      <c r="BP38" s="608"/>
      <c r="BQ38" s="608"/>
      <c r="BR38" s="608"/>
      <c r="BS38" s="608"/>
      <c r="BT38" s="608"/>
      <c r="BU38" s="609"/>
      <c r="BV38" s="610">
        <v>4996</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1958090</v>
      </c>
      <c r="CS38" s="611"/>
      <c r="CT38" s="611"/>
      <c r="CU38" s="611"/>
      <c r="CV38" s="611"/>
      <c r="CW38" s="611"/>
      <c r="CX38" s="611"/>
      <c r="CY38" s="612"/>
      <c r="CZ38" s="615">
        <v>9.1</v>
      </c>
      <c r="DA38" s="640"/>
      <c r="DB38" s="640"/>
      <c r="DC38" s="644"/>
      <c r="DD38" s="619">
        <v>1593170</v>
      </c>
      <c r="DE38" s="611"/>
      <c r="DF38" s="611"/>
      <c r="DG38" s="611"/>
      <c r="DH38" s="611"/>
      <c r="DI38" s="611"/>
      <c r="DJ38" s="611"/>
      <c r="DK38" s="612"/>
      <c r="DL38" s="619">
        <v>1493709</v>
      </c>
      <c r="DM38" s="611"/>
      <c r="DN38" s="611"/>
      <c r="DO38" s="611"/>
      <c r="DP38" s="611"/>
      <c r="DQ38" s="611"/>
      <c r="DR38" s="611"/>
      <c r="DS38" s="611"/>
      <c r="DT38" s="611"/>
      <c r="DU38" s="611"/>
      <c r="DV38" s="612"/>
      <c r="DW38" s="615">
        <v>11.8</v>
      </c>
      <c r="DX38" s="640"/>
      <c r="DY38" s="640"/>
      <c r="DZ38" s="640"/>
      <c r="EA38" s="640"/>
      <c r="EB38" s="640"/>
      <c r="EC38" s="641"/>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142</v>
      </c>
      <c r="S39" s="611"/>
      <c r="T39" s="611"/>
      <c r="U39" s="611"/>
      <c r="V39" s="611"/>
      <c r="W39" s="611"/>
      <c r="X39" s="611"/>
      <c r="Y39" s="612"/>
      <c r="Z39" s="613" t="s">
        <v>142</v>
      </c>
      <c r="AA39" s="613"/>
      <c r="AB39" s="613"/>
      <c r="AC39" s="613"/>
      <c r="AD39" s="614" t="s">
        <v>142</v>
      </c>
      <c r="AE39" s="614"/>
      <c r="AF39" s="614"/>
      <c r="AG39" s="614"/>
      <c r="AH39" s="614"/>
      <c r="AI39" s="614"/>
      <c r="AJ39" s="614"/>
      <c r="AK39" s="614"/>
      <c r="AL39" s="615" t="s">
        <v>142</v>
      </c>
      <c r="AM39" s="616"/>
      <c r="AN39" s="616"/>
      <c r="AO39" s="617"/>
      <c r="AQ39" s="673" t="s">
        <v>345</v>
      </c>
      <c r="AR39" s="674"/>
      <c r="AS39" s="674"/>
      <c r="AT39" s="674"/>
      <c r="AU39" s="674"/>
      <c r="AV39" s="674"/>
      <c r="AW39" s="674"/>
      <c r="AX39" s="674"/>
      <c r="AY39" s="675"/>
      <c r="AZ39" s="610">
        <v>7502</v>
      </c>
      <c r="BA39" s="611"/>
      <c r="BB39" s="611"/>
      <c r="BC39" s="611"/>
      <c r="BD39" s="642"/>
      <c r="BE39" s="642"/>
      <c r="BF39" s="665"/>
      <c r="BG39" s="607" t="s">
        <v>346</v>
      </c>
      <c r="BH39" s="608"/>
      <c r="BI39" s="608"/>
      <c r="BJ39" s="608"/>
      <c r="BK39" s="608"/>
      <c r="BL39" s="608"/>
      <c r="BM39" s="608"/>
      <c r="BN39" s="608"/>
      <c r="BO39" s="608"/>
      <c r="BP39" s="608"/>
      <c r="BQ39" s="608"/>
      <c r="BR39" s="608"/>
      <c r="BS39" s="608"/>
      <c r="BT39" s="608"/>
      <c r="BU39" s="609"/>
      <c r="BV39" s="610">
        <v>7246</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758617</v>
      </c>
      <c r="CS39" s="642"/>
      <c r="CT39" s="642"/>
      <c r="CU39" s="642"/>
      <c r="CV39" s="642"/>
      <c r="CW39" s="642"/>
      <c r="CX39" s="642"/>
      <c r="CY39" s="643"/>
      <c r="CZ39" s="615">
        <v>3.5</v>
      </c>
      <c r="DA39" s="640"/>
      <c r="DB39" s="640"/>
      <c r="DC39" s="644"/>
      <c r="DD39" s="619">
        <v>751395</v>
      </c>
      <c r="DE39" s="642"/>
      <c r="DF39" s="642"/>
      <c r="DG39" s="642"/>
      <c r="DH39" s="642"/>
      <c r="DI39" s="642"/>
      <c r="DJ39" s="642"/>
      <c r="DK39" s="643"/>
      <c r="DL39" s="619" t="s">
        <v>142</v>
      </c>
      <c r="DM39" s="642"/>
      <c r="DN39" s="642"/>
      <c r="DO39" s="642"/>
      <c r="DP39" s="642"/>
      <c r="DQ39" s="642"/>
      <c r="DR39" s="642"/>
      <c r="DS39" s="642"/>
      <c r="DT39" s="642"/>
      <c r="DU39" s="642"/>
      <c r="DV39" s="643"/>
      <c r="DW39" s="615" t="s">
        <v>142</v>
      </c>
      <c r="DX39" s="640"/>
      <c r="DY39" s="640"/>
      <c r="DZ39" s="640"/>
      <c r="EA39" s="640"/>
      <c r="EB39" s="640"/>
      <c r="EC39" s="641"/>
    </row>
    <row r="40" spans="2:133" ht="11.25" customHeight="1" x14ac:dyDescent="0.15">
      <c r="B40" s="607" t="s">
        <v>348</v>
      </c>
      <c r="C40" s="608"/>
      <c r="D40" s="608"/>
      <c r="E40" s="608"/>
      <c r="F40" s="608"/>
      <c r="G40" s="608"/>
      <c r="H40" s="608"/>
      <c r="I40" s="608"/>
      <c r="J40" s="608"/>
      <c r="K40" s="608"/>
      <c r="L40" s="608"/>
      <c r="M40" s="608"/>
      <c r="N40" s="608"/>
      <c r="O40" s="608"/>
      <c r="P40" s="608"/>
      <c r="Q40" s="609"/>
      <c r="R40" s="610" t="s">
        <v>142</v>
      </c>
      <c r="S40" s="611"/>
      <c r="T40" s="611"/>
      <c r="U40" s="611"/>
      <c r="V40" s="611"/>
      <c r="W40" s="611"/>
      <c r="X40" s="611"/>
      <c r="Y40" s="612"/>
      <c r="Z40" s="613" t="s">
        <v>245</v>
      </c>
      <c r="AA40" s="613"/>
      <c r="AB40" s="613"/>
      <c r="AC40" s="613"/>
      <c r="AD40" s="614" t="s">
        <v>142</v>
      </c>
      <c r="AE40" s="614"/>
      <c r="AF40" s="614"/>
      <c r="AG40" s="614"/>
      <c r="AH40" s="614"/>
      <c r="AI40" s="614"/>
      <c r="AJ40" s="614"/>
      <c r="AK40" s="614"/>
      <c r="AL40" s="615" t="s">
        <v>245</v>
      </c>
      <c r="AM40" s="616"/>
      <c r="AN40" s="616"/>
      <c r="AO40" s="617"/>
      <c r="AQ40" s="673" t="s">
        <v>349</v>
      </c>
      <c r="AR40" s="674"/>
      <c r="AS40" s="674"/>
      <c r="AT40" s="674"/>
      <c r="AU40" s="674"/>
      <c r="AV40" s="674"/>
      <c r="AW40" s="674"/>
      <c r="AX40" s="674"/>
      <c r="AY40" s="675"/>
      <c r="AZ40" s="610" t="s">
        <v>142</v>
      </c>
      <c r="BA40" s="611"/>
      <c r="BB40" s="611"/>
      <c r="BC40" s="611"/>
      <c r="BD40" s="642"/>
      <c r="BE40" s="642"/>
      <c r="BF40" s="665"/>
      <c r="BG40" s="658" t="s">
        <v>350</v>
      </c>
      <c r="BH40" s="659"/>
      <c r="BI40" s="659"/>
      <c r="BJ40" s="659"/>
      <c r="BK40" s="659"/>
      <c r="BL40" s="213"/>
      <c r="BM40" s="608" t="s">
        <v>351</v>
      </c>
      <c r="BN40" s="608"/>
      <c r="BO40" s="608"/>
      <c r="BP40" s="608"/>
      <c r="BQ40" s="608"/>
      <c r="BR40" s="608"/>
      <c r="BS40" s="608"/>
      <c r="BT40" s="608"/>
      <c r="BU40" s="609"/>
      <c r="BV40" s="610">
        <v>96</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137173</v>
      </c>
      <c r="CS40" s="611"/>
      <c r="CT40" s="611"/>
      <c r="CU40" s="611"/>
      <c r="CV40" s="611"/>
      <c r="CW40" s="611"/>
      <c r="CX40" s="611"/>
      <c r="CY40" s="612"/>
      <c r="CZ40" s="615">
        <v>0.6</v>
      </c>
      <c r="DA40" s="640"/>
      <c r="DB40" s="640"/>
      <c r="DC40" s="644"/>
      <c r="DD40" s="619">
        <v>95113</v>
      </c>
      <c r="DE40" s="611"/>
      <c r="DF40" s="611"/>
      <c r="DG40" s="611"/>
      <c r="DH40" s="611"/>
      <c r="DI40" s="611"/>
      <c r="DJ40" s="611"/>
      <c r="DK40" s="612"/>
      <c r="DL40" s="619" t="s">
        <v>142</v>
      </c>
      <c r="DM40" s="611"/>
      <c r="DN40" s="611"/>
      <c r="DO40" s="611"/>
      <c r="DP40" s="611"/>
      <c r="DQ40" s="611"/>
      <c r="DR40" s="611"/>
      <c r="DS40" s="611"/>
      <c r="DT40" s="611"/>
      <c r="DU40" s="611"/>
      <c r="DV40" s="612"/>
      <c r="DW40" s="615" t="s">
        <v>142</v>
      </c>
      <c r="DX40" s="640"/>
      <c r="DY40" s="640"/>
      <c r="DZ40" s="640"/>
      <c r="EA40" s="640"/>
      <c r="EB40" s="640"/>
      <c r="EC40" s="641"/>
    </row>
    <row r="41" spans="2:133" ht="11.25" customHeight="1" x14ac:dyDescent="0.15">
      <c r="B41" s="631" t="s">
        <v>353</v>
      </c>
      <c r="C41" s="632"/>
      <c r="D41" s="632"/>
      <c r="E41" s="632"/>
      <c r="F41" s="632"/>
      <c r="G41" s="632"/>
      <c r="H41" s="632"/>
      <c r="I41" s="632"/>
      <c r="J41" s="632"/>
      <c r="K41" s="632"/>
      <c r="L41" s="632"/>
      <c r="M41" s="632"/>
      <c r="N41" s="632"/>
      <c r="O41" s="632"/>
      <c r="P41" s="632"/>
      <c r="Q41" s="633"/>
      <c r="R41" s="682">
        <v>23301596</v>
      </c>
      <c r="S41" s="683"/>
      <c r="T41" s="683"/>
      <c r="U41" s="683"/>
      <c r="V41" s="683"/>
      <c r="W41" s="683"/>
      <c r="X41" s="683"/>
      <c r="Y41" s="687"/>
      <c r="Z41" s="688">
        <v>100</v>
      </c>
      <c r="AA41" s="688"/>
      <c r="AB41" s="688"/>
      <c r="AC41" s="688"/>
      <c r="AD41" s="689">
        <v>12657408</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426891</v>
      </c>
      <c r="BA41" s="611"/>
      <c r="BB41" s="611"/>
      <c r="BC41" s="611"/>
      <c r="BD41" s="642"/>
      <c r="BE41" s="642"/>
      <c r="BF41" s="665"/>
      <c r="BG41" s="658"/>
      <c r="BH41" s="659"/>
      <c r="BI41" s="659"/>
      <c r="BJ41" s="659"/>
      <c r="BK41" s="659"/>
      <c r="BL41" s="213"/>
      <c r="BM41" s="608" t="s">
        <v>355</v>
      </c>
      <c r="BN41" s="608"/>
      <c r="BO41" s="608"/>
      <c r="BP41" s="608"/>
      <c r="BQ41" s="608"/>
      <c r="BR41" s="608"/>
      <c r="BS41" s="608"/>
      <c r="BT41" s="608"/>
      <c r="BU41" s="609"/>
      <c r="BV41" s="610" t="s">
        <v>142</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142</v>
      </c>
      <c r="CS41" s="642"/>
      <c r="CT41" s="642"/>
      <c r="CU41" s="642"/>
      <c r="CV41" s="642"/>
      <c r="CW41" s="642"/>
      <c r="CX41" s="642"/>
      <c r="CY41" s="643"/>
      <c r="CZ41" s="615" t="s">
        <v>142</v>
      </c>
      <c r="DA41" s="640"/>
      <c r="DB41" s="640"/>
      <c r="DC41" s="644"/>
      <c r="DD41" s="619" t="s">
        <v>142</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357</v>
      </c>
      <c r="AR42" s="680"/>
      <c r="AS42" s="680"/>
      <c r="AT42" s="680"/>
      <c r="AU42" s="680"/>
      <c r="AV42" s="680"/>
      <c r="AW42" s="680"/>
      <c r="AX42" s="680"/>
      <c r="AY42" s="681"/>
      <c r="AZ42" s="682">
        <v>1523697</v>
      </c>
      <c r="BA42" s="683"/>
      <c r="BB42" s="683"/>
      <c r="BC42" s="683"/>
      <c r="BD42" s="669"/>
      <c r="BE42" s="669"/>
      <c r="BF42" s="671"/>
      <c r="BG42" s="660"/>
      <c r="BH42" s="661"/>
      <c r="BI42" s="661"/>
      <c r="BJ42" s="661"/>
      <c r="BK42" s="661"/>
      <c r="BL42" s="214"/>
      <c r="BM42" s="632" t="s">
        <v>358</v>
      </c>
      <c r="BN42" s="632"/>
      <c r="BO42" s="632"/>
      <c r="BP42" s="632"/>
      <c r="BQ42" s="632"/>
      <c r="BR42" s="632"/>
      <c r="BS42" s="632"/>
      <c r="BT42" s="632"/>
      <c r="BU42" s="633"/>
      <c r="BV42" s="682">
        <v>499</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2734685</v>
      </c>
      <c r="CS42" s="642"/>
      <c r="CT42" s="642"/>
      <c r="CU42" s="642"/>
      <c r="CV42" s="642"/>
      <c r="CW42" s="642"/>
      <c r="CX42" s="642"/>
      <c r="CY42" s="643"/>
      <c r="CZ42" s="615">
        <v>12.7</v>
      </c>
      <c r="DA42" s="640"/>
      <c r="DB42" s="640"/>
      <c r="DC42" s="644"/>
      <c r="DD42" s="619">
        <v>711841</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4" t="s">
        <v>360</v>
      </c>
      <c r="CD43" s="607" t="s">
        <v>361</v>
      </c>
      <c r="CE43" s="608"/>
      <c r="CF43" s="608"/>
      <c r="CG43" s="608"/>
      <c r="CH43" s="608"/>
      <c r="CI43" s="608"/>
      <c r="CJ43" s="608"/>
      <c r="CK43" s="608"/>
      <c r="CL43" s="608"/>
      <c r="CM43" s="608"/>
      <c r="CN43" s="608"/>
      <c r="CO43" s="608"/>
      <c r="CP43" s="608"/>
      <c r="CQ43" s="609"/>
      <c r="CR43" s="610">
        <v>45805</v>
      </c>
      <c r="CS43" s="642"/>
      <c r="CT43" s="642"/>
      <c r="CU43" s="642"/>
      <c r="CV43" s="642"/>
      <c r="CW43" s="642"/>
      <c r="CX43" s="642"/>
      <c r="CY43" s="643"/>
      <c r="CZ43" s="615">
        <v>0.2</v>
      </c>
      <c r="DA43" s="640"/>
      <c r="DB43" s="640"/>
      <c r="DC43" s="644"/>
      <c r="DD43" s="619">
        <v>45805</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310</v>
      </c>
      <c r="CE44" s="647"/>
      <c r="CF44" s="607" t="s">
        <v>363</v>
      </c>
      <c r="CG44" s="608"/>
      <c r="CH44" s="608"/>
      <c r="CI44" s="608"/>
      <c r="CJ44" s="608"/>
      <c r="CK44" s="608"/>
      <c r="CL44" s="608"/>
      <c r="CM44" s="608"/>
      <c r="CN44" s="608"/>
      <c r="CO44" s="608"/>
      <c r="CP44" s="608"/>
      <c r="CQ44" s="609"/>
      <c r="CR44" s="610">
        <v>2600561</v>
      </c>
      <c r="CS44" s="611"/>
      <c r="CT44" s="611"/>
      <c r="CU44" s="611"/>
      <c r="CV44" s="611"/>
      <c r="CW44" s="611"/>
      <c r="CX44" s="611"/>
      <c r="CY44" s="612"/>
      <c r="CZ44" s="615">
        <v>12.1</v>
      </c>
      <c r="DA44" s="616"/>
      <c r="DB44" s="616"/>
      <c r="DC44" s="622"/>
      <c r="DD44" s="619">
        <v>691394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1476237</v>
      </c>
      <c r="CS45" s="642"/>
      <c r="CT45" s="642"/>
      <c r="CU45" s="642"/>
      <c r="CV45" s="642"/>
      <c r="CW45" s="642"/>
      <c r="CX45" s="642"/>
      <c r="CY45" s="643"/>
      <c r="CZ45" s="615">
        <v>6.8</v>
      </c>
      <c r="DA45" s="640"/>
      <c r="DB45" s="640"/>
      <c r="DC45" s="644"/>
      <c r="DD45" s="619">
        <v>159302</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5"/>
      <c r="CD46" s="648"/>
      <c r="CE46" s="649"/>
      <c r="CF46" s="607" t="s">
        <v>366</v>
      </c>
      <c r="CG46" s="608"/>
      <c r="CH46" s="608"/>
      <c r="CI46" s="608"/>
      <c r="CJ46" s="608"/>
      <c r="CK46" s="608"/>
      <c r="CL46" s="608"/>
      <c r="CM46" s="608"/>
      <c r="CN46" s="608"/>
      <c r="CO46" s="608"/>
      <c r="CP46" s="608"/>
      <c r="CQ46" s="609"/>
      <c r="CR46" s="610">
        <v>941878</v>
      </c>
      <c r="CS46" s="611"/>
      <c r="CT46" s="611"/>
      <c r="CU46" s="611"/>
      <c r="CV46" s="611"/>
      <c r="CW46" s="611"/>
      <c r="CX46" s="611"/>
      <c r="CY46" s="612"/>
      <c r="CZ46" s="615">
        <v>4.4000000000000004</v>
      </c>
      <c r="DA46" s="616"/>
      <c r="DB46" s="616"/>
      <c r="DC46" s="622"/>
      <c r="DD46" s="619">
        <v>492066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5"/>
      <c r="CD47" s="648"/>
      <c r="CE47" s="649"/>
      <c r="CF47" s="607" t="s">
        <v>367</v>
      </c>
      <c r="CG47" s="608"/>
      <c r="CH47" s="608"/>
      <c r="CI47" s="608"/>
      <c r="CJ47" s="608"/>
      <c r="CK47" s="608"/>
      <c r="CL47" s="608"/>
      <c r="CM47" s="608"/>
      <c r="CN47" s="608"/>
      <c r="CO47" s="608"/>
      <c r="CP47" s="608"/>
      <c r="CQ47" s="609"/>
      <c r="CR47" s="610">
        <v>134124</v>
      </c>
      <c r="CS47" s="642"/>
      <c r="CT47" s="642"/>
      <c r="CU47" s="642"/>
      <c r="CV47" s="642"/>
      <c r="CW47" s="642"/>
      <c r="CX47" s="642"/>
      <c r="CY47" s="643"/>
      <c r="CZ47" s="615">
        <v>0.6</v>
      </c>
      <c r="DA47" s="640"/>
      <c r="DB47" s="640"/>
      <c r="DC47" s="644"/>
      <c r="DD47" s="619">
        <v>20447</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5"/>
      <c r="CD48" s="650"/>
      <c r="CE48" s="651"/>
      <c r="CF48" s="607" t="s">
        <v>368</v>
      </c>
      <c r="CG48" s="608"/>
      <c r="CH48" s="608"/>
      <c r="CI48" s="608"/>
      <c r="CJ48" s="608"/>
      <c r="CK48" s="608"/>
      <c r="CL48" s="608"/>
      <c r="CM48" s="608"/>
      <c r="CN48" s="608"/>
      <c r="CO48" s="608"/>
      <c r="CP48" s="608"/>
      <c r="CQ48" s="609"/>
      <c r="CR48" s="610" t="s">
        <v>245</v>
      </c>
      <c r="CS48" s="611"/>
      <c r="CT48" s="611"/>
      <c r="CU48" s="611"/>
      <c r="CV48" s="611"/>
      <c r="CW48" s="611"/>
      <c r="CX48" s="611"/>
      <c r="CY48" s="612"/>
      <c r="CZ48" s="615" t="s">
        <v>142</v>
      </c>
      <c r="DA48" s="616"/>
      <c r="DB48" s="616"/>
      <c r="DC48" s="622"/>
      <c r="DD48" s="619" t="s">
        <v>245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5"/>
      <c r="CD49" s="631" t="s">
        <v>369</v>
      </c>
      <c r="CE49" s="632"/>
      <c r="CF49" s="632"/>
      <c r="CG49" s="632"/>
      <c r="CH49" s="632"/>
      <c r="CI49" s="632"/>
      <c r="CJ49" s="632"/>
      <c r="CK49" s="632"/>
      <c r="CL49" s="632"/>
      <c r="CM49" s="632"/>
      <c r="CN49" s="632"/>
      <c r="CO49" s="632"/>
      <c r="CP49" s="632"/>
      <c r="CQ49" s="633"/>
      <c r="CR49" s="682">
        <v>21569963</v>
      </c>
      <c r="CS49" s="669"/>
      <c r="CT49" s="669"/>
      <c r="CU49" s="669"/>
      <c r="CV49" s="669"/>
      <c r="CW49" s="669"/>
      <c r="CX49" s="669"/>
      <c r="CY49" s="698"/>
      <c r="CZ49" s="690">
        <v>100</v>
      </c>
      <c r="DA49" s="699"/>
      <c r="DB49" s="699"/>
      <c r="DC49" s="700"/>
      <c r="DD49" s="701">
        <v>15356014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zA4qWwS7HjUiLewxUtgKU0s33aMe++03GyeJe0gRbrJnx4XGL461AtZ9j8WQHvGvhPKNoLLwS6Rr2Ygw4XHd+g==" saltValue="cE+4oO9Nks89hlwfSivmp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709" t="s">
        <v>371</v>
      </c>
      <c r="DK2" s="710"/>
      <c r="DL2" s="710"/>
      <c r="DM2" s="710"/>
      <c r="DN2" s="710"/>
      <c r="DO2" s="711"/>
      <c r="DP2" s="218"/>
      <c r="DQ2" s="709" t="s">
        <v>372</v>
      </c>
      <c r="DR2" s="710"/>
      <c r="DS2" s="710"/>
      <c r="DT2" s="710"/>
      <c r="DU2" s="710"/>
      <c r="DV2" s="710"/>
      <c r="DW2" s="710"/>
      <c r="DX2" s="710"/>
      <c r="DY2" s="710"/>
      <c r="DZ2" s="711"/>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2"/>
      <c r="BA4" s="222"/>
      <c r="BB4" s="222"/>
      <c r="BC4" s="222"/>
      <c r="BD4" s="222"/>
      <c r="BE4" s="223"/>
      <c r="BF4" s="223"/>
      <c r="BG4" s="223"/>
      <c r="BH4" s="223"/>
      <c r="BI4" s="223"/>
      <c r="BJ4" s="223"/>
      <c r="BK4" s="223"/>
      <c r="BL4" s="223"/>
      <c r="BM4" s="223"/>
      <c r="BN4" s="223"/>
      <c r="BO4" s="223"/>
      <c r="BP4" s="223"/>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4"/>
    </row>
    <row r="5" spans="1:131" s="225" customFormat="1" ht="26.25" customHeight="1" x14ac:dyDescent="0.15">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2"/>
      <c r="BA5" s="222"/>
      <c r="BB5" s="222"/>
      <c r="BC5" s="222"/>
      <c r="BD5" s="222"/>
      <c r="BE5" s="223"/>
      <c r="BF5" s="223"/>
      <c r="BG5" s="223"/>
      <c r="BH5" s="223"/>
      <c r="BI5" s="223"/>
      <c r="BJ5" s="223"/>
      <c r="BK5" s="223"/>
      <c r="BL5" s="223"/>
      <c r="BM5" s="223"/>
      <c r="BN5" s="223"/>
      <c r="BO5" s="223"/>
      <c r="BP5" s="223"/>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4"/>
    </row>
    <row r="6" spans="1:131" s="225"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2"/>
      <c r="BA6" s="222"/>
      <c r="BB6" s="222"/>
      <c r="BC6" s="222"/>
      <c r="BD6" s="222"/>
      <c r="BE6" s="223"/>
      <c r="BF6" s="223"/>
      <c r="BG6" s="223"/>
      <c r="BH6" s="223"/>
      <c r="BI6" s="223"/>
      <c r="BJ6" s="223"/>
      <c r="BK6" s="223"/>
      <c r="BL6" s="223"/>
      <c r="BM6" s="223"/>
      <c r="BN6" s="223"/>
      <c r="BO6" s="223"/>
      <c r="BP6" s="223"/>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4"/>
    </row>
    <row r="7" spans="1:131" s="225" customFormat="1" ht="26.25" customHeight="1" thickTop="1" x14ac:dyDescent="0.15">
      <c r="A7" s="226">
        <v>1</v>
      </c>
      <c r="B7" s="736" t="s">
        <v>392</v>
      </c>
      <c r="C7" s="737"/>
      <c r="D7" s="737"/>
      <c r="E7" s="737"/>
      <c r="F7" s="737"/>
      <c r="G7" s="737"/>
      <c r="H7" s="737"/>
      <c r="I7" s="737"/>
      <c r="J7" s="737"/>
      <c r="K7" s="737"/>
      <c r="L7" s="737"/>
      <c r="M7" s="737"/>
      <c r="N7" s="737"/>
      <c r="O7" s="737"/>
      <c r="P7" s="738"/>
      <c r="Q7" s="739">
        <v>23302</v>
      </c>
      <c r="R7" s="740"/>
      <c r="S7" s="740"/>
      <c r="T7" s="740"/>
      <c r="U7" s="740"/>
      <c r="V7" s="740">
        <v>21570</v>
      </c>
      <c r="W7" s="740"/>
      <c r="X7" s="740"/>
      <c r="Y7" s="740"/>
      <c r="Z7" s="740"/>
      <c r="AA7" s="740">
        <v>1732</v>
      </c>
      <c r="AB7" s="740"/>
      <c r="AC7" s="740"/>
      <c r="AD7" s="740"/>
      <c r="AE7" s="741"/>
      <c r="AF7" s="742">
        <v>1541</v>
      </c>
      <c r="AG7" s="743"/>
      <c r="AH7" s="743"/>
      <c r="AI7" s="743"/>
      <c r="AJ7" s="744"/>
      <c r="AK7" s="745">
        <v>66</v>
      </c>
      <c r="AL7" s="746"/>
      <c r="AM7" s="746"/>
      <c r="AN7" s="746"/>
      <c r="AO7" s="746"/>
      <c r="AP7" s="746">
        <v>20700</v>
      </c>
      <c r="AQ7" s="746"/>
      <c r="AR7" s="746"/>
      <c r="AS7" s="746"/>
      <c r="AT7" s="746"/>
      <c r="AU7" s="747"/>
      <c r="AV7" s="747"/>
      <c r="AW7" s="747"/>
      <c r="AX7" s="747"/>
      <c r="AY7" s="748"/>
      <c r="AZ7" s="222"/>
      <c r="BA7" s="222"/>
      <c r="BB7" s="222"/>
      <c r="BC7" s="222"/>
      <c r="BD7" s="222"/>
      <c r="BE7" s="223"/>
      <c r="BF7" s="223"/>
      <c r="BG7" s="223"/>
      <c r="BH7" s="223"/>
      <c r="BI7" s="223"/>
      <c r="BJ7" s="223"/>
      <c r="BK7" s="223"/>
      <c r="BL7" s="223"/>
      <c r="BM7" s="223"/>
      <c r="BN7" s="223"/>
      <c r="BO7" s="223"/>
      <c r="BP7" s="223"/>
      <c r="BQ7" s="226">
        <v>1</v>
      </c>
      <c r="BR7" s="227"/>
      <c r="BS7" s="733" t="s">
        <v>597</v>
      </c>
      <c r="BT7" s="734"/>
      <c r="BU7" s="734"/>
      <c r="BV7" s="734"/>
      <c r="BW7" s="734"/>
      <c r="BX7" s="734"/>
      <c r="BY7" s="734"/>
      <c r="BZ7" s="734"/>
      <c r="CA7" s="734"/>
      <c r="CB7" s="734"/>
      <c r="CC7" s="734"/>
      <c r="CD7" s="734"/>
      <c r="CE7" s="734"/>
      <c r="CF7" s="734"/>
      <c r="CG7" s="749"/>
      <c r="CH7" s="730">
        <v>6</v>
      </c>
      <c r="CI7" s="731"/>
      <c r="CJ7" s="731"/>
      <c r="CK7" s="731"/>
      <c r="CL7" s="732"/>
      <c r="CM7" s="730">
        <v>35</v>
      </c>
      <c r="CN7" s="731"/>
      <c r="CO7" s="731"/>
      <c r="CP7" s="731"/>
      <c r="CQ7" s="732"/>
      <c r="CR7" s="730">
        <v>20</v>
      </c>
      <c r="CS7" s="731"/>
      <c r="CT7" s="731"/>
      <c r="CU7" s="731"/>
      <c r="CV7" s="732"/>
      <c r="CW7" s="730" t="s">
        <v>588</v>
      </c>
      <c r="CX7" s="731"/>
      <c r="CY7" s="731"/>
      <c r="CZ7" s="731"/>
      <c r="DA7" s="732"/>
      <c r="DB7" s="730" t="s">
        <v>588</v>
      </c>
      <c r="DC7" s="731"/>
      <c r="DD7" s="731"/>
      <c r="DE7" s="731"/>
      <c r="DF7" s="732"/>
      <c r="DG7" s="730" t="s">
        <v>588</v>
      </c>
      <c r="DH7" s="731"/>
      <c r="DI7" s="731"/>
      <c r="DJ7" s="731"/>
      <c r="DK7" s="732"/>
      <c r="DL7" s="730" t="s">
        <v>588</v>
      </c>
      <c r="DM7" s="731"/>
      <c r="DN7" s="731"/>
      <c r="DO7" s="731"/>
      <c r="DP7" s="732"/>
      <c r="DQ7" s="730" t="s">
        <v>588</v>
      </c>
      <c r="DR7" s="731"/>
      <c r="DS7" s="731"/>
      <c r="DT7" s="731"/>
      <c r="DU7" s="732"/>
      <c r="DV7" s="733"/>
      <c r="DW7" s="734"/>
      <c r="DX7" s="734"/>
      <c r="DY7" s="734"/>
      <c r="DZ7" s="735"/>
      <c r="EA7" s="224"/>
    </row>
    <row r="8" spans="1:131" s="225" customFormat="1" ht="26.25" customHeight="1" x14ac:dyDescent="0.15">
      <c r="A8" s="228">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2"/>
      <c r="BA8" s="222"/>
      <c r="BB8" s="222"/>
      <c r="BC8" s="222"/>
      <c r="BD8" s="222"/>
      <c r="BE8" s="223"/>
      <c r="BF8" s="223"/>
      <c r="BG8" s="223"/>
      <c r="BH8" s="223"/>
      <c r="BI8" s="223"/>
      <c r="BJ8" s="223"/>
      <c r="BK8" s="223"/>
      <c r="BL8" s="223"/>
      <c r="BM8" s="223"/>
      <c r="BN8" s="223"/>
      <c r="BO8" s="223"/>
      <c r="BP8" s="223"/>
      <c r="BQ8" s="228">
        <v>2</v>
      </c>
      <c r="BR8" s="229"/>
      <c r="BS8" s="760" t="s">
        <v>598</v>
      </c>
      <c r="BT8" s="761"/>
      <c r="BU8" s="761"/>
      <c r="BV8" s="761"/>
      <c r="BW8" s="761"/>
      <c r="BX8" s="761"/>
      <c r="BY8" s="761"/>
      <c r="BZ8" s="761"/>
      <c r="CA8" s="761"/>
      <c r="CB8" s="761"/>
      <c r="CC8" s="761"/>
      <c r="CD8" s="761"/>
      <c r="CE8" s="761"/>
      <c r="CF8" s="761"/>
      <c r="CG8" s="762"/>
      <c r="CH8" s="763">
        <v>28</v>
      </c>
      <c r="CI8" s="764"/>
      <c r="CJ8" s="764"/>
      <c r="CK8" s="764"/>
      <c r="CL8" s="765"/>
      <c r="CM8" s="763">
        <v>61</v>
      </c>
      <c r="CN8" s="764"/>
      <c r="CO8" s="764"/>
      <c r="CP8" s="764"/>
      <c r="CQ8" s="765"/>
      <c r="CR8" s="763">
        <v>2</v>
      </c>
      <c r="CS8" s="764"/>
      <c r="CT8" s="764"/>
      <c r="CU8" s="764"/>
      <c r="CV8" s="765"/>
      <c r="CW8" s="763">
        <v>2</v>
      </c>
      <c r="CX8" s="764"/>
      <c r="CY8" s="764"/>
      <c r="CZ8" s="764"/>
      <c r="DA8" s="765"/>
      <c r="DB8" s="763" t="s">
        <v>588</v>
      </c>
      <c r="DC8" s="764"/>
      <c r="DD8" s="764"/>
      <c r="DE8" s="764"/>
      <c r="DF8" s="765"/>
      <c r="DG8" s="763" t="s">
        <v>588</v>
      </c>
      <c r="DH8" s="764"/>
      <c r="DI8" s="764"/>
      <c r="DJ8" s="764"/>
      <c r="DK8" s="765"/>
      <c r="DL8" s="763" t="s">
        <v>588</v>
      </c>
      <c r="DM8" s="764"/>
      <c r="DN8" s="764"/>
      <c r="DO8" s="764"/>
      <c r="DP8" s="765"/>
      <c r="DQ8" s="763" t="s">
        <v>588</v>
      </c>
      <c r="DR8" s="764"/>
      <c r="DS8" s="764"/>
      <c r="DT8" s="764"/>
      <c r="DU8" s="765"/>
      <c r="DV8" s="760"/>
      <c r="DW8" s="761"/>
      <c r="DX8" s="761"/>
      <c r="DY8" s="761"/>
      <c r="DZ8" s="766"/>
      <c r="EA8" s="224"/>
    </row>
    <row r="9" spans="1:131" s="225" customFormat="1" ht="26.25" customHeight="1" x14ac:dyDescent="0.15">
      <c r="A9" s="228">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2"/>
      <c r="BA9" s="222"/>
      <c r="BB9" s="222"/>
      <c r="BC9" s="222"/>
      <c r="BD9" s="222"/>
      <c r="BE9" s="223"/>
      <c r="BF9" s="223"/>
      <c r="BG9" s="223"/>
      <c r="BH9" s="223"/>
      <c r="BI9" s="223"/>
      <c r="BJ9" s="223"/>
      <c r="BK9" s="223"/>
      <c r="BL9" s="223"/>
      <c r="BM9" s="223"/>
      <c r="BN9" s="223"/>
      <c r="BO9" s="223"/>
      <c r="BP9" s="223"/>
      <c r="BQ9" s="228">
        <v>3</v>
      </c>
      <c r="BR9" s="229"/>
      <c r="BS9" s="760" t="s">
        <v>599</v>
      </c>
      <c r="BT9" s="761"/>
      <c r="BU9" s="761"/>
      <c r="BV9" s="761"/>
      <c r="BW9" s="761"/>
      <c r="BX9" s="761"/>
      <c r="BY9" s="761"/>
      <c r="BZ9" s="761"/>
      <c r="CA9" s="761"/>
      <c r="CB9" s="761"/>
      <c r="CC9" s="761"/>
      <c r="CD9" s="761"/>
      <c r="CE9" s="761"/>
      <c r="CF9" s="761"/>
      <c r="CG9" s="762"/>
      <c r="CH9" s="763">
        <v>-4</v>
      </c>
      <c r="CI9" s="764"/>
      <c r="CJ9" s="764"/>
      <c r="CK9" s="764"/>
      <c r="CL9" s="765"/>
      <c r="CM9" s="763">
        <v>10</v>
      </c>
      <c r="CN9" s="764"/>
      <c r="CO9" s="764"/>
      <c r="CP9" s="764"/>
      <c r="CQ9" s="765"/>
      <c r="CR9" s="763">
        <v>3</v>
      </c>
      <c r="CS9" s="764"/>
      <c r="CT9" s="764"/>
      <c r="CU9" s="764"/>
      <c r="CV9" s="765"/>
      <c r="CW9" s="763">
        <v>8</v>
      </c>
      <c r="CX9" s="764"/>
      <c r="CY9" s="764"/>
      <c r="CZ9" s="764"/>
      <c r="DA9" s="765"/>
      <c r="DB9" s="763" t="s">
        <v>588</v>
      </c>
      <c r="DC9" s="764"/>
      <c r="DD9" s="764"/>
      <c r="DE9" s="764"/>
      <c r="DF9" s="765"/>
      <c r="DG9" s="763" t="s">
        <v>588</v>
      </c>
      <c r="DH9" s="764"/>
      <c r="DI9" s="764"/>
      <c r="DJ9" s="764"/>
      <c r="DK9" s="765"/>
      <c r="DL9" s="763" t="s">
        <v>588</v>
      </c>
      <c r="DM9" s="764"/>
      <c r="DN9" s="764"/>
      <c r="DO9" s="764"/>
      <c r="DP9" s="765"/>
      <c r="DQ9" s="763" t="s">
        <v>588</v>
      </c>
      <c r="DR9" s="764"/>
      <c r="DS9" s="764"/>
      <c r="DT9" s="764"/>
      <c r="DU9" s="765"/>
      <c r="DV9" s="760"/>
      <c r="DW9" s="761"/>
      <c r="DX9" s="761"/>
      <c r="DY9" s="761"/>
      <c r="DZ9" s="766"/>
      <c r="EA9" s="224"/>
    </row>
    <row r="10" spans="1:131" s="225" customFormat="1" ht="26.25" customHeight="1" x14ac:dyDescent="0.15">
      <c r="A10" s="228">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2"/>
      <c r="BA10" s="222"/>
      <c r="BB10" s="222"/>
      <c r="BC10" s="222"/>
      <c r="BD10" s="222"/>
      <c r="BE10" s="223"/>
      <c r="BF10" s="223"/>
      <c r="BG10" s="223"/>
      <c r="BH10" s="223"/>
      <c r="BI10" s="223"/>
      <c r="BJ10" s="223"/>
      <c r="BK10" s="223"/>
      <c r="BL10" s="223"/>
      <c r="BM10" s="223"/>
      <c r="BN10" s="223"/>
      <c r="BO10" s="223"/>
      <c r="BP10" s="223"/>
      <c r="BQ10" s="228">
        <v>4</v>
      </c>
      <c r="BR10" s="229"/>
      <c r="BS10" s="760" t="s">
        <v>600</v>
      </c>
      <c r="BT10" s="761"/>
      <c r="BU10" s="761"/>
      <c r="BV10" s="761"/>
      <c r="BW10" s="761"/>
      <c r="BX10" s="761"/>
      <c r="BY10" s="761"/>
      <c r="BZ10" s="761"/>
      <c r="CA10" s="761"/>
      <c r="CB10" s="761"/>
      <c r="CC10" s="761"/>
      <c r="CD10" s="761"/>
      <c r="CE10" s="761"/>
      <c r="CF10" s="761"/>
      <c r="CG10" s="762"/>
      <c r="CH10" s="763">
        <v>22</v>
      </c>
      <c r="CI10" s="764"/>
      <c r="CJ10" s="764"/>
      <c r="CK10" s="764"/>
      <c r="CL10" s="765"/>
      <c r="CM10" s="763">
        <v>31</v>
      </c>
      <c r="CN10" s="764"/>
      <c r="CO10" s="764"/>
      <c r="CP10" s="764"/>
      <c r="CQ10" s="765"/>
      <c r="CR10" s="763">
        <v>1</v>
      </c>
      <c r="CS10" s="764"/>
      <c r="CT10" s="764"/>
      <c r="CU10" s="764"/>
      <c r="CV10" s="765"/>
      <c r="CW10" s="763">
        <v>25</v>
      </c>
      <c r="CX10" s="764"/>
      <c r="CY10" s="764"/>
      <c r="CZ10" s="764"/>
      <c r="DA10" s="765"/>
      <c r="DB10" s="763" t="s">
        <v>588</v>
      </c>
      <c r="DC10" s="764"/>
      <c r="DD10" s="764"/>
      <c r="DE10" s="764"/>
      <c r="DF10" s="765"/>
      <c r="DG10" s="763" t="s">
        <v>588</v>
      </c>
      <c r="DH10" s="764"/>
      <c r="DI10" s="764"/>
      <c r="DJ10" s="764"/>
      <c r="DK10" s="765"/>
      <c r="DL10" s="763" t="s">
        <v>588</v>
      </c>
      <c r="DM10" s="764"/>
      <c r="DN10" s="764"/>
      <c r="DO10" s="764"/>
      <c r="DP10" s="765"/>
      <c r="DQ10" s="763" t="s">
        <v>588</v>
      </c>
      <c r="DR10" s="764"/>
      <c r="DS10" s="764"/>
      <c r="DT10" s="764"/>
      <c r="DU10" s="765"/>
      <c r="DV10" s="760"/>
      <c r="DW10" s="761"/>
      <c r="DX10" s="761"/>
      <c r="DY10" s="761"/>
      <c r="DZ10" s="766"/>
      <c r="EA10" s="224"/>
    </row>
    <row r="11" spans="1:131" s="225" customFormat="1" ht="26.25" customHeight="1" x14ac:dyDescent="0.15">
      <c r="A11" s="228">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2"/>
      <c r="BA11" s="222"/>
      <c r="BB11" s="222"/>
      <c r="BC11" s="222"/>
      <c r="BD11" s="222"/>
      <c r="BE11" s="223"/>
      <c r="BF11" s="223"/>
      <c r="BG11" s="223"/>
      <c r="BH11" s="223"/>
      <c r="BI11" s="223"/>
      <c r="BJ11" s="223"/>
      <c r="BK11" s="223"/>
      <c r="BL11" s="223"/>
      <c r="BM11" s="223"/>
      <c r="BN11" s="223"/>
      <c r="BO11" s="223"/>
      <c r="BP11" s="223"/>
      <c r="BQ11" s="228">
        <v>5</v>
      </c>
      <c r="BR11" s="229"/>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4"/>
    </row>
    <row r="12" spans="1:131" s="225" customFormat="1" ht="26.25" customHeight="1" x14ac:dyDescent="0.15">
      <c r="A12" s="228">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2"/>
      <c r="BA12" s="222"/>
      <c r="BB12" s="222"/>
      <c r="BC12" s="222"/>
      <c r="BD12" s="222"/>
      <c r="BE12" s="223"/>
      <c r="BF12" s="223"/>
      <c r="BG12" s="223"/>
      <c r="BH12" s="223"/>
      <c r="BI12" s="223"/>
      <c r="BJ12" s="223"/>
      <c r="BK12" s="223"/>
      <c r="BL12" s="223"/>
      <c r="BM12" s="223"/>
      <c r="BN12" s="223"/>
      <c r="BO12" s="223"/>
      <c r="BP12" s="223"/>
      <c r="BQ12" s="228">
        <v>6</v>
      </c>
      <c r="BR12" s="229"/>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4"/>
    </row>
    <row r="13" spans="1:131" s="225" customFormat="1" ht="26.25" customHeight="1" x14ac:dyDescent="0.15">
      <c r="A13" s="228">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2"/>
      <c r="BA13" s="222"/>
      <c r="BB13" s="222"/>
      <c r="BC13" s="222"/>
      <c r="BD13" s="222"/>
      <c r="BE13" s="223"/>
      <c r="BF13" s="223"/>
      <c r="BG13" s="223"/>
      <c r="BH13" s="223"/>
      <c r="BI13" s="223"/>
      <c r="BJ13" s="223"/>
      <c r="BK13" s="223"/>
      <c r="BL13" s="223"/>
      <c r="BM13" s="223"/>
      <c r="BN13" s="223"/>
      <c r="BO13" s="223"/>
      <c r="BP13" s="223"/>
      <c r="BQ13" s="228">
        <v>7</v>
      </c>
      <c r="BR13" s="229"/>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4"/>
    </row>
    <row r="14" spans="1:131" s="225" customFormat="1" ht="26.25" customHeight="1" x14ac:dyDescent="0.15">
      <c r="A14" s="228">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2"/>
      <c r="BA14" s="222"/>
      <c r="BB14" s="222"/>
      <c r="BC14" s="222"/>
      <c r="BD14" s="222"/>
      <c r="BE14" s="223"/>
      <c r="BF14" s="223"/>
      <c r="BG14" s="223"/>
      <c r="BH14" s="223"/>
      <c r="BI14" s="223"/>
      <c r="BJ14" s="223"/>
      <c r="BK14" s="223"/>
      <c r="BL14" s="223"/>
      <c r="BM14" s="223"/>
      <c r="BN14" s="223"/>
      <c r="BO14" s="223"/>
      <c r="BP14" s="223"/>
      <c r="BQ14" s="228">
        <v>8</v>
      </c>
      <c r="BR14" s="229"/>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4"/>
    </row>
    <row r="15" spans="1:131" s="225" customFormat="1" ht="26.25" customHeight="1" x14ac:dyDescent="0.15">
      <c r="A15" s="228">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2"/>
      <c r="BA15" s="222"/>
      <c r="BB15" s="222"/>
      <c r="BC15" s="222"/>
      <c r="BD15" s="222"/>
      <c r="BE15" s="223"/>
      <c r="BF15" s="223"/>
      <c r="BG15" s="223"/>
      <c r="BH15" s="223"/>
      <c r="BI15" s="223"/>
      <c r="BJ15" s="223"/>
      <c r="BK15" s="223"/>
      <c r="BL15" s="223"/>
      <c r="BM15" s="223"/>
      <c r="BN15" s="223"/>
      <c r="BO15" s="223"/>
      <c r="BP15" s="223"/>
      <c r="BQ15" s="228">
        <v>9</v>
      </c>
      <c r="BR15" s="229"/>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4"/>
    </row>
    <row r="16" spans="1:131" s="225" customFormat="1" ht="26.25" customHeight="1" x14ac:dyDescent="0.15">
      <c r="A16" s="228">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2"/>
      <c r="BA16" s="222"/>
      <c r="BB16" s="222"/>
      <c r="BC16" s="222"/>
      <c r="BD16" s="222"/>
      <c r="BE16" s="223"/>
      <c r="BF16" s="223"/>
      <c r="BG16" s="223"/>
      <c r="BH16" s="223"/>
      <c r="BI16" s="223"/>
      <c r="BJ16" s="223"/>
      <c r="BK16" s="223"/>
      <c r="BL16" s="223"/>
      <c r="BM16" s="223"/>
      <c r="BN16" s="223"/>
      <c r="BO16" s="223"/>
      <c r="BP16" s="223"/>
      <c r="BQ16" s="228">
        <v>10</v>
      </c>
      <c r="BR16" s="229"/>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4"/>
    </row>
    <row r="17" spans="1:131" s="225" customFormat="1" ht="26.25" customHeight="1" x14ac:dyDescent="0.15">
      <c r="A17" s="228">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2"/>
      <c r="BA17" s="222"/>
      <c r="BB17" s="222"/>
      <c r="BC17" s="222"/>
      <c r="BD17" s="222"/>
      <c r="BE17" s="223"/>
      <c r="BF17" s="223"/>
      <c r="BG17" s="223"/>
      <c r="BH17" s="223"/>
      <c r="BI17" s="223"/>
      <c r="BJ17" s="223"/>
      <c r="BK17" s="223"/>
      <c r="BL17" s="223"/>
      <c r="BM17" s="223"/>
      <c r="BN17" s="223"/>
      <c r="BO17" s="223"/>
      <c r="BP17" s="223"/>
      <c r="BQ17" s="228">
        <v>11</v>
      </c>
      <c r="BR17" s="229"/>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4"/>
    </row>
    <row r="18" spans="1:131" s="225" customFormat="1" ht="26.25" customHeight="1" x14ac:dyDescent="0.15">
      <c r="A18" s="228">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2"/>
      <c r="BA18" s="222"/>
      <c r="BB18" s="222"/>
      <c r="BC18" s="222"/>
      <c r="BD18" s="222"/>
      <c r="BE18" s="223"/>
      <c r="BF18" s="223"/>
      <c r="BG18" s="223"/>
      <c r="BH18" s="223"/>
      <c r="BI18" s="223"/>
      <c r="BJ18" s="223"/>
      <c r="BK18" s="223"/>
      <c r="BL18" s="223"/>
      <c r="BM18" s="223"/>
      <c r="BN18" s="223"/>
      <c r="BO18" s="223"/>
      <c r="BP18" s="223"/>
      <c r="BQ18" s="228">
        <v>12</v>
      </c>
      <c r="BR18" s="229"/>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4"/>
    </row>
    <row r="19" spans="1:131" s="225" customFormat="1" ht="26.25" customHeight="1" x14ac:dyDescent="0.15">
      <c r="A19" s="228">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2"/>
      <c r="BA19" s="222"/>
      <c r="BB19" s="222"/>
      <c r="BC19" s="222"/>
      <c r="BD19" s="222"/>
      <c r="BE19" s="223"/>
      <c r="BF19" s="223"/>
      <c r="BG19" s="223"/>
      <c r="BH19" s="223"/>
      <c r="BI19" s="223"/>
      <c r="BJ19" s="223"/>
      <c r="BK19" s="223"/>
      <c r="BL19" s="223"/>
      <c r="BM19" s="223"/>
      <c r="BN19" s="223"/>
      <c r="BO19" s="223"/>
      <c r="BP19" s="223"/>
      <c r="BQ19" s="228">
        <v>13</v>
      </c>
      <c r="BR19" s="229"/>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4"/>
    </row>
    <row r="20" spans="1:131" s="225" customFormat="1" ht="26.25" customHeight="1" x14ac:dyDescent="0.15">
      <c r="A20" s="228">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2"/>
      <c r="BA20" s="222"/>
      <c r="BB20" s="222"/>
      <c r="BC20" s="222"/>
      <c r="BD20" s="222"/>
      <c r="BE20" s="223"/>
      <c r="BF20" s="223"/>
      <c r="BG20" s="223"/>
      <c r="BH20" s="223"/>
      <c r="BI20" s="223"/>
      <c r="BJ20" s="223"/>
      <c r="BK20" s="223"/>
      <c r="BL20" s="223"/>
      <c r="BM20" s="223"/>
      <c r="BN20" s="223"/>
      <c r="BO20" s="223"/>
      <c r="BP20" s="223"/>
      <c r="BQ20" s="228">
        <v>14</v>
      </c>
      <c r="BR20" s="229"/>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4"/>
    </row>
    <row r="21" spans="1:131" s="225" customFormat="1" ht="26.25" customHeight="1" thickBot="1" x14ac:dyDescent="0.2">
      <c r="A21" s="228">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2"/>
      <c r="BA21" s="222"/>
      <c r="BB21" s="222"/>
      <c r="BC21" s="222"/>
      <c r="BD21" s="222"/>
      <c r="BE21" s="223"/>
      <c r="BF21" s="223"/>
      <c r="BG21" s="223"/>
      <c r="BH21" s="223"/>
      <c r="BI21" s="223"/>
      <c r="BJ21" s="223"/>
      <c r="BK21" s="223"/>
      <c r="BL21" s="223"/>
      <c r="BM21" s="223"/>
      <c r="BN21" s="223"/>
      <c r="BO21" s="223"/>
      <c r="BP21" s="223"/>
      <c r="BQ21" s="228">
        <v>15</v>
      </c>
      <c r="BR21" s="229"/>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4"/>
    </row>
    <row r="22" spans="1:131" s="225" customFormat="1" ht="26.25" customHeight="1" x14ac:dyDescent="0.15">
      <c r="A22" s="228">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3"/>
      <c r="BF22" s="223"/>
      <c r="BG22" s="223"/>
      <c r="BH22" s="223"/>
      <c r="BI22" s="223"/>
      <c r="BJ22" s="223"/>
      <c r="BK22" s="223"/>
      <c r="BL22" s="223"/>
      <c r="BM22" s="223"/>
      <c r="BN22" s="223"/>
      <c r="BO22" s="223"/>
      <c r="BP22" s="223"/>
      <c r="BQ22" s="228">
        <v>16</v>
      </c>
      <c r="BR22" s="229"/>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4"/>
    </row>
    <row r="23" spans="1:131" s="225" customFormat="1" ht="26.25" customHeight="1" thickBot="1" x14ac:dyDescent="0.2">
      <c r="A23" s="230" t="s">
        <v>394</v>
      </c>
      <c r="B23" s="776" t="s">
        <v>395</v>
      </c>
      <c r="C23" s="777"/>
      <c r="D23" s="777"/>
      <c r="E23" s="777"/>
      <c r="F23" s="777"/>
      <c r="G23" s="777"/>
      <c r="H23" s="777"/>
      <c r="I23" s="777"/>
      <c r="J23" s="777"/>
      <c r="K23" s="777"/>
      <c r="L23" s="777"/>
      <c r="M23" s="777"/>
      <c r="N23" s="777"/>
      <c r="O23" s="777"/>
      <c r="P23" s="778"/>
      <c r="Q23" s="779">
        <v>23302</v>
      </c>
      <c r="R23" s="780"/>
      <c r="S23" s="780"/>
      <c r="T23" s="780"/>
      <c r="U23" s="780"/>
      <c r="V23" s="780">
        <v>21570</v>
      </c>
      <c r="W23" s="780"/>
      <c r="X23" s="780"/>
      <c r="Y23" s="780"/>
      <c r="Z23" s="780"/>
      <c r="AA23" s="780">
        <v>1732</v>
      </c>
      <c r="AB23" s="780"/>
      <c r="AC23" s="780"/>
      <c r="AD23" s="780"/>
      <c r="AE23" s="781"/>
      <c r="AF23" s="782">
        <v>1541</v>
      </c>
      <c r="AG23" s="780"/>
      <c r="AH23" s="780"/>
      <c r="AI23" s="780"/>
      <c r="AJ23" s="783"/>
      <c r="AK23" s="784"/>
      <c r="AL23" s="785"/>
      <c r="AM23" s="785"/>
      <c r="AN23" s="785"/>
      <c r="AO23" s="785"/>
      <c r="AP23" s="780">
        <v>20700</v>
      </c>
      <c r="AQ23" s="780"/>
      <c r="AR23" s="780"/>
      <c r="AS23" s="780"/>
      <c r="AT23" s="780"/>
      <c r="AU23" s="796"/>
      <c r="AV23" s="796"/>
      <c r="AW23" s="796"/>
      <c r="AX23" s="796"/>
      <c r="AY23" s="797"/>
      <c r="AZ23" s="798" t="s">
        <v>142</v>
      </c>
      <c r="BA23" s="799"/>
      <c r="BB23" s="799"/>
      <c r="BC23" s="799"/>
      <c r="BD23" s="800"/>
      <c r="BE23" s="223"/>
      <c r="BF23" s="223"/>
      <c r="BG23" s="223"/>
      <c r="BH23" s="223"/>
      <c r="BI23" s="223"/>
      <c r="BJ23" s="223"/>
      <c r="BK23" s="223"/>
      <c r="BL23" s="223"/>
      <c r="BM23" s="223"/>
      <c r="BN23" s="223"/>
      <c r="BO23" s="223"/>
      <c r="BP23" s="223"/>
      <c r="BQ23" s="228">
        <v>17</v>
      </c>
      <c r="BR23" s="229"/>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4"/>
    </row>
    <row r="24" spans="1:131" s="225" customFormat="1" ht="26.25" customHeight="1" x14ac:dyDescent="0.15">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2"/>
      <c r="BA24" s="222"/>
      <c r="BB24" s="222"/>
      <c r="BC24" s="222"/>
      <c r="BD24" s="222"/>
      <c r="BE24" s="223"/>
      <c r="BF24" s="223"/>
      <c r="BG24" s="223"/>
      <c r="BH24" s="223"/>
      <c r="BI24" s="223"/>
      <c r="BJ24" s="223"/>
      <c r="BK24" s="223"/>
      <c r="BL24" s="223"/>
      <c r="BM24" s="223"/>
      <c r="BN24" s="223"/>
      <c r="BO24" s="223"/>
      <c r="BP24" s="223"/>
      <c r="BQ24" s="228">
        <v>18</v>
      </c>
      <c r="BR24" s="229"/>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4"/>
    </row>
    <row r="25" spans="1:131" ht="26.25" customHeight="1" thickBot="1" x14ac:dyDescent="0.2">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2"/>
      <c r="BK25" s="222"/>
      <c r="BL25" s="222"/>
      <c r="BM25" s="222"/>
      <c r="BN25" s="222"/>
      <c r="BO25" s="231"/>
      <c r="BP25" s="231"/>
      <c r="BQ25" s="228">
        <v>19</v>
      </c>
      <c r="BR25" s="229"/>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0"/>
    </row>
    <row r="26" spans="1:131" ht="26.25" customHeight="1" x14ac:dyDescent="0.15">
      <c r="A26" s="714" t="s">
        <v>375</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382</v>
      </c>
      <c r="BF26" s="721"/>
      <c r="BG26" s="721"/>
      <c r="BH26" s="721"/>
      <c r="BI26" s="727"/>
      <c r="BJ26" s="222"/>
      <c r="BK26" s="222"/>
      <c r="BL26" s="222"/>
      <c r="BM26" s="222"/>
      <c r="BN26" s="222"/>
      <c r="BO26" s="231"/>
      <c r="BP26" s="231"/>
      <c r="BQ26" s="228">
        <v>20</v>
      </c>
      <c r="BR26" s="229"/>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0"/>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2"/>
      <c r="BK27" s="222"/>
      <c r="BL27" s="222"/>
      <c r="BM27" s="222"/>
      <c r="BN27" s="222"/>
      <c r="BO27" s="231"/>
      <c r="BP27" s="231"/>
      <c r="BQ27" s="228">
        <v>21</v>
      </c>
      <c r="BR27" s="229"/>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0"/>
    </row>
    <row r="28" spans="1:131" ht="26.25" customHeight="1" thickTop="1" x14ac:dyDescent="0.15">
      <c r="A28" s="232">
        <v>1</v>
      </c>
      <c r="B28" s="736" t="s">
        <v>406</v>
      </c>
      <c r="C28" s="737"/>
      <c r="D28" s="737"/>
      <c r="E28" s="737"/>
      <c r="F28" s="737"/>
      <c r="G28" s="737"/>
      <c r="H28" s="737"/>
      <c r="I28" s="737"/>
      <c r="J28" s="737"/>
      <c r="K28" s="737"/>
      <c r="L28" s="737"/>
      <c r="M28" s="737"/>
      <c r="N28" s="737"/>
      <c r="O28" s="737"/>
      <c r="P28" s="738"/>
      <c r="Q28" s="809">
        <v>5296</v>
      </c>
      <c r="R28" s="810"/>
      <c r="S28" s="810"/>
      <c r="T28" s="810"/>
      <c r="U28" s="810"/>
      <c r="V28" s="810">
        <v>5042</v>
      </c>
      <c r="W28" s="810"/>
      <c r="X28" s="810"/>
      <c r="Y28" s="810"/>
      <c r="Z28" s="810"/>
      <c r="AA28" s="810">
        <v>254</v>
      </c>
      <c r="AB28" s="810"/>
      <c r="AC28" s="810"/>
      <c r="AD28" s="810"/>
      <c r="AE28" s="811"/>
      <c r="AF28" s="812">
        <v>254</v>
      </c>
      <c r="AG28" s="810"/>
      <c r="AH28" s="810"/>
      <c r="AI28" s="810"/>
      <c r="AJ28" s="813"/>
      <c r="AK28" s="814">
        <v>427</v>
      </c>
      <c r="AL28" s="815"/>
      <c r="AM28" s="815"/>
      <c r="AN28" s="815"/>
      <c r="AO28" s="815"/>
      <c r="AP28" s="815" t="s">
        <v>588</v>
      </c>
      <c r="AQ28" s="815"/>
      <c r="AR28" s="815"/>
      <c r="AS28" s="815"/>
      <c r="AT28" s="815"/>
      <c r="AU28" s="815" t="s">
        <v>588</v>
      </c>
      <c r="AV28" s="815"/>
      <c r="AW28" s="815"/>
      <c r="AX28" s="815"/>
      <c r="AY28" s="815"/>
      <c r="AZ28" s="816" t="s">
        <v>588</v>
      </c>
      <c r="BA28" s="816"/>
      <c r="BB28" s="816"/>
      <c r="BC28" s="816"/>
      <c r="BD28" s="816"/>
      <c r="BE28" s="807"/>
      <c r="BF28" s="807"/>
      <c r="BG28" s="807"/>
      <c r="BH28" s="807"/>
      <c r="BI28" s="808"/>
      <c r="BJ28" s="222"/>
      <c r="BK28" s="222"/>
      <c r="BL28" s="222"/>
      <c r="BM28" s="222"/>
      <c r="BN28" s="222"/>
      <c r="BO28" s="231"/>
      <c r="BP28" s="231"/>
      <c r="BQ28" s="228">
        <v>22</v>
      </c>
      <c r="BR28" s="229"/>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0"/>
    </row>
    <row r="29" spans="1:131" ht="26.25" customHeight="1" x14ac:dyDescent="0.15">
      <c r="A29" s="232">
        <v>2</v>
      </c>
      <c r="B29" s="767" t="s">
        <v>407</v>
      </c>
      <c r="C29" s="768"/>
      <c r="D29" s="768"/>
      <c r="E29" s="768"/>
      <c r="F29" s="768"/>
      <c r="G29" s="768"/>
      <c r="H29" s="768"/>
      <c r="I29" s="768"/>
      <c r="J29" s="768"/>
      <c r="K29" s="768"/>
      <c r="L29" s="768"/>
      <c r="M29" s="768"/>
      <c r="N29" s="768"/>
      <c r="O29" s="768"/>
      <c r="P29" s="769"/>
      <c r="Q29" s="770">
        <v>4268</v>
      </c>
      <c r="R29" s="771"/>
      <c r="S29" s="771"/>
      <c r="T29" s="771"/>
      <c r="U29" s="771"/>
      <c r="V29" s="771">
        <v>4148</v>
      </c>
      <c r="W29" s="771"/>
      <c r="X29" s="771"/>
      <c r="Y29" s="771"/>
      <c r="Z29" s="771"/>
      <c r="AA29" s="771">
        <v>120</v>
      </c>
      <c r="AB29" s="771"/>
      <c r="AC29" s="771"/>
      <c r="AD29" s="771"/>
      <c r="AE29" s="772"/>
      <c r="AF29" s="773">
        <v>120</v>
      </c>
      <c r="AG29" s="774"/>
      <c r="AH29" s="774"/>
      <c r="AI29" s="774"/>
      <c r="AJ29" s="775"/>
      <c r="AK29" s="821">
        <v>627</v>
      </c>
      <c r="AL29" s="817"/>
      <c r="AM29" s="817"/>
      <c r="AN29" s="817"/>
      <c r="AO29" s="817"/>
      <c r="AP29" s="817" t="s">
        <v>588</v>
      </c>
      <c r="AQ29" s="817"/>
      <c r="AR29" s="817"/>
      <c r="AS29" s="817"/>
      <c r="AT29" s="817"/>
      <c r="AU29" s="817" t="s">
        <v>588</v>
      </c>
      <c r="AV29" s="817"/>
      <c r="AW29" s="817"/>
      <c r="AX29" s="817"/>
      <c r="AY29" s="817"/>
      <c r="AZ29" s="818" t="s">
        <v>588</v>
      </c>
      <c r="BA29" s="818"/>
      <c r="BB29" s="818"/>
      <c r="BC29" s="818"/>
      <c r="BD29" s="818"/>
      <c r="BE29" s="819"/>
      <c r="BF29" s="819"/>
      <c r="BG29" s="819"/>
      <c r="BH29" s="819"/>
      <c r="BI29" s="820"/>
      <c r="BJ29" s="222"/>
      <c r="BK29" s="222"/>
      <c r="BL29" s="222"/>
      <c r="BM29" s="222"/>
      <c r="BN29" s="222"/>
      <c r="BO29" s="231"/>
      <c r="BP29" s="231"/>
      <c r="BQ29" s="228">
        <v>23</v>
      </c>
      <c r="BR29" s="229"/>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0"/>
    </row>
    <row r="30" spans="1:131" ht="26.25" customHeight="1" x14ac:dyDescent="0.15">
      <c r="A30" s="232">
        <v>3</v>
      </c>
      <c r="B30" s="767" t="s">
        <v>408</v>
      </c>
      <c r="C30" s="768"/>
      <c r="D30" s="768"/>
      <c r="E30" s="768"/>
      <c r="F30" s="768"/>
      <c r="G30" s="768"/>
      <c r="H30" s="768"/>
      <c r="I30" s="768"/>
      <c r="J30" s="768"/>
      <c r="K30" s="768"/>
      <c r="L30" s="768"/>
      <c r="M30" s="768"/>
      <c r="N30" s="768"/>
      <c r="O30" s="768"/>
      <c r="P30" s="769"/>
      <c r="Q30" s="770">
        <v>729</v>
      </c>
      <c r="R30" s="771"/>
      <c r="S30" s="771"/>
      <c r="T30" s="771"/>
      <c r="U30" s="771"/>
      <c r="V30" s="771">
        <v>711</v>
      </c>
      <c r="W30" s="771"/>
      <c r="X30" s="771"/>
      <c r="Y30" s="771"/>
      <c r="Z30" s="771"/>
      <c r="AA30" s="771">
        <v>18</v>
      </c>
      <c r="AB30" s="771"/>
      <c r="AC30" s="771"/>
      <c r="AD30" s="771"/>
      <c r="AE30" s="772"/>
      <c r="AF30" s="773">
        <v>18</v>
      </c>
      <c r="AG30" s="774"/>
      <c r="AH30" s="774"/>
      <c r="AI30" s="774"/>
      <c r="AJ30" s="775"/>
      <c r="AK30" s="821">
        <v>212</v>
      </c>
      <c r="AL30" s="817"/>
      <c r="AM30" s="817"/>
      <c r="AN30" s="817"/>
      <c r="AO30" s="817"/>
      <c r="AP30" s="817" t="s">
        <v>588</v>
      </c>
      <c r="AQ30" s="817"/>
      <c r="AR30" s="817"/>
      <c r="AS30" s="817"/>
      <c r="AT30" s="817"/>
      <c r="AU30" s="817" t="s">
        <v>588</v>
      </c>
      <c r="AV30" s="817"/>
      <c r="AW30" s="817"/>
      <c r="AX30" s="817"/>
      <c r="AY30" s="817"/>
      <c r="AZ30" s="818" t="s">
        <v>588</v>
      </c>
      <c r="BA30" s="818"/>
      <c r="BB30" s="818"/>
      <c r="BC30" s="818"/>
      <c r="BD30" s="818"/>
      <c r="BE30" s="819"/>
      <c r="BF30" s="819"/>
      <c r="BG30" s="819"/>
      <c r="BH30" s="819"/>
      <c r="BI30" s="820"/>
      <c r="BJ30" s="222"/>
      <c r="BK30" s="222"/>
      <c r="BL30" s="222"/>
      <c r="BM30" s="222"/>
      <c r="BN30" s="222"/>
      <c r="BO30" s="231"/>
      <c r="BP30" s="231"/>
      <c r="BQ30" s="228">
        <v>24</v>
      </c>
      <c r="BR30" s="229"/>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0"/>
    </row>
    <row r="31" spans="1:131" ht="26.25" customHeight="1" x14ac:dyDescent="0.15">
      <c r="A31" s="232">
        <v>4</v>
      </c>
      <c r="B31" s="767" t="s">
        <v>409</v>
      </c>
      <c r="C31" s="768"/>
      <c r="D31" s="768"/>
      <c r="E31" s="768"/>
      <c r="F31" s="768"/>
      <c r="G31" s="768"/>
      <c r="H31" s="768"/>
      <c r="I31" s="768"/>
      <c r="J31" s="768"/>
      <c r="K31" s="768"/>
      <c r="L31" s="768"/>
      <c r="M31" s="768"/>
      <c r="N31" s="768"/>
      <c r="O31" s="768"/>
      <c r="P31" s="769"/>
      <c r="Q31" s="770">
        <v>660</v>
      </c>
      <c r="R31" s="771"/>
      <c r="S31" s="771"/>
      <c r="T31" s="771"/>
      <c r="U31" s="771"/>
      <c r="V31" s="771">
        <v>624</v>
      </c>
      <c r="W31" s="771"/>
      <c r="X31" s="771"/>
      <c r="Y31" s="771"/>
      <c r="Z31" s="771"/>
      <c r="AA31" s="771">
        <v>36</v>
      </c>
      <c r="AB31" s="771"/>
      <c r="AC31" s="771"/>
      <c r="AD31" s="771"/>
      <c r="AE31" s="772"/>
      <c r="AF31" s="773">
        <v>445</v>
      </c>
      <c r="AG31" s="774"/>
      <c r="AH31" s="774"/>
      <c r="AI31" s="774"/>
      <c r="AJ31" s="775"/>
      <c r="AK31" s="821">
        <v>143</v>
      </c>
      <c r="AL31" s="817"/>
      <c r="AM31" s="817"/>
      <c r="AN31" s="817"/>
      <c r="AO31" s="817"/>
      <c r="AP31" s="817">
        <v>3492</v>
      </c>
      <c r="AQ31" s="817"/>
      <c r="AR31" s="817"/>
      <c r="AS31" s="817"/>
      <c r="AT31" s="817"/>
      <c r="AU31" s="817">
        <v>995</v>
      </c>
      <c r="AV31" s="817"/>
      <c r="AW31" s="817"/>
      <c r="AX31" s="817"/>
      <c r="AY31" s="817"/>
      <c r="AZ31" s="818" t="s">
        <v>588</v>
      </c>
      <c r="BA31" s="818"/>
      <c r="BB31" s="818"/>
      <c r="BC31" s="818"/>
      <c r="BD31" s="818"/>
      <c r="BE31" s="819" t="s">
        <v>410</v>
      </c>
      <c r="BF31" s="819"/>
      <c r="BG31" s="819"/>
      <c r="BH31" s="819"/>
      <c r="BI31" s="820"/>
      <c r="BJ31" s="222"/>
      <c r="BK31" s="222"/>
      <c r="BL31" s="222"/>
      <c r="BM31" s="222"/>
      <c r="BN31" s="222"/>
      <c r="BO31" s="231"/>
      <c r="BP31" s="231"/>
      <c r="BQ31" s="228">
        <v>25</v>
      </c>
      <c r="BR31" s="229"/>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0"/>
    </row>
    <row r="32" spans="1:131" ht="26.25" customHeight="1" x14ac:dyDescent="0.15">
      <c r="A32" s="232">
        <v>5</v>
      </c>
      <c r="B32" s="767" t="s">
        <v>411</v>
      </c>
      <c r="C32" s="768"/>
      <c r="D32" s="768"/>
      <c r="E32" s="768"/>
      <c r="F32" s="768"/>
      <c r="G32" s="768"/>
      <c r="H32" s="768"/>
      <c r="I32" s="768"/>
      <c r="J32" s="768"/>
      <c r="K32" s="768"/>
      <c r="L32" s="768"/>
      <c r="M32" s="768"/>
      <c r="N32" s="768"/>
      <c r="O32" s="768"/>
      <c r="P32" s="769"/>
      <c r="Q32" s="770">
        <v>1578</v>
      </c>
      <c r="R32" s="771"/>
      <c r="S32" s="771"/>
      <c r="T32" s="771"/>
      <c r="U32" s="771"/>
      <c r="V32" s="771">
        <v>1578</v>
      </c>
      <c r="W32" s="771"/>
      <c r="X32" s="771"/>
      <c r="Y32" s="771"/>
      <c r="Z32" s="771"/>
      <c r="AA32" s="771" t="s">
        <v>588</v>
      </c>
      <c r="AB32" s="771"/>
      <c r="AC32" s="771"/>
      <c r="AD32" s="771"/>
      <c r="AE32" s="772"/>
      <c r="AF32" s="773">
        <v>175</v>
      </c>
      <c r="AG32" s="774"/>
      <c r="AH32" s="774"/>
      <c r="AI32" s="774"/>
      <c r="AJ32" s="775"/>
      <c r="AK32" s="821">
        <v>694</v>
      </c>
      <c r="AL32" s="817"/>
      <c r="AM32" s="817"/>
      <c r="AN32" s="817"/>
      <c r="AO32" s="817"/>
      <c r="AP32" s="817">
        <v>5319</v>
      </c>
      <c r="AQ32" s="817"/>
      <c r="AR32" s="817"/>
      <c r="AS32" s="817"/>
      <c r="AT32" s="817"/>
      <c r="AU32" s="817">
        <v>4224</v>
      </c>
      <c r="AV32" s="817"/>
      <c r="AW32" s="817"/>
      <c r="AX32" s="817"/>
      <c r="AY32" s="817"/>
      <c r="AZ32" s="818" t="s">
        <v>588</v>
      </c>
      <c r="BA32" s="818"/>
      <c r="BB32" s="818"/>
      <c r="BC32" s="818"/>
      <c r="BD32" s="818"/>
      <c r="BE32" s="819" t="s">
        <v>412</v>
      </c>
      <c r="BF32" s="819"/>
      <c r="BG32" s="819"/>
      <c r="BH32" s="819"/>
      <c r="BI32" s="820"/>
      <c r="BJ32" s="222"/>
      <c r="BK32" s="222"/>
      <c r="BL32" s="222"/>
      <c r="BM32" s="222"/>
      <c r="BN32" s="222"/>
      <c r="BO32" s="231"/>
      <c r="BP32" s="231"/>
      <c r="BQ32" s="228">
        <v>26</v>
      </c>
      <c r="BR32" s="229"/>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0"/>
    </row>
    <row r="33" spans="1:131" ht="26.25" customHeight="1" x14ac:dyDescent="0.15">
      <c r="A33" s="232">
        <v>6</v>
      </c>
      <c r="B33" s="767" t="s">
        <v>413</v>
      </c>
      <c r="C33" s="768"/>
      <c r="D33" s="768"/>
      <c r="E33" s="768"/>
      <c r="F33" s="768"/>
      <c r="G33" s="768"/>
      <c r="H33" s="768"/>
      <c r="I33" s="768"/>
      <c r="J33" s="768"/>
      <c r="K33" s="768"/>
      <c r="L33" s="768"/>
      <c r="M33" s="768"/>
      <c r="N33" s="768"/>
      <c r="O33" s="768"/>
      <c r="P33" s="769"/>
      <c r="Q33" s="770">
        <v>13</v>
      </c>
      <c r="R33" s="771"/>
      <c r="S33" s="771"/>
      <c r="T33" s="771"/>
      <c r="U33" s="771"/>
      <c r="V33" s="771">
        <v>13</v>
      </c>
      <c r="W33" s="771"/>
      <c r="X33" s="771"/>
      <c r="Y33" s="771"/>
      <c r="Z33" s="771"/>
      <c r="AA33" s="771" t="s">
        <v>588</v>
      </c>
      <c r="AB33" s="771"/>
      <c r="AC33" s="771"/>
      <c r="AD33" s="771"/>
      <c r="AE33" s="772"/>
      <c r="AF33" s="773" t="s">
        <v>142</v>
      </c>
      <c r="AG33" s="774"/>
      <c r="AH33" s="774"/>
      <c r="AI33" s="774"/>
      <c r="AJ33" s="775"/>
      <c r="AK33" s="821">
        <v>8</v>
      </c>
      <c r="AL33" s="817"/>
      <c r="AM33" s="817"/>
      <c r="AN33" s="817"/>
      <c r="AO33" s="817"/>
      <c r="AP33" s="817" t="s">
        <v>588</v>
      </c>
      <c r="AQ33" s="817"/>
      <c r="AR33" s="817"/>
      <c r="AS33" s="817"/>
      <c r="AT33" s="817"/>
      <c r="AU33" s="817" t="s">
        <v>588</v>
      </c>
      <c r="AV33" s="817"/>
      <c r="AW33" s="817"/>
      <c r="AX33" s="817"/>
      <c r="AY33" s="817"/>
      <c r="AZ33" s="818" t="s">
        <v>588</v>
      </c>
      <c r="BA33" s="818"/>
      <c r="BB33" s="818"/>
      <c r="BC33" s="818"/>
      <c r="BD33" s="818"/>
      <c r="BE33" s="819" t="s">
        <v>414</v>
      </c>
      <c r="BF33" s="819"/>
      <c r="BG33" s="819"/>
      <c r="BH33" s="819"/>
      <c r="BI33" s="820"/>
      <c r="BJ33" s="222"/>
      <c r="BK33" s="222"/>
      <c r="BL33" s="222"/>
      <c r="BM33" s="222"/>
      <c r="BN33" s="222"/>
      <c r="BO33" s="231"/>
      <c r="BP33" s="231"/>
      <c r="BQ33" s="228">
        <v>27</v>
      </c>
      <c r="BR33" s="229"/>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0"/>
    </row>
    <row r="34" spans="1:131" ht="26.25" customHeight="1" x14ac:dyDescent="0.15">
      <c r="A34" s="232">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2"/>
      <c r="BK34" s="222"/>
      <c r="BL34" s="222"/>
      <c r="BM34" s="222"/>
      <c r="BN34" s="222"/>
      <c r="BO34" s="231"/>
      <c r="BP34" s="231"/>
      <c r="BQ34" s="228">
        <v>28</v>
      </c>
      <c r="BR34" s="229"/>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0"/>
    </row>
    <row r="35" spans="1:131" ht="26.25" customHeight="1" x14ac:dyDescent="0.15">
      <c r="A35" s="232">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2"/>
      <c r="BK35" s="222"/>
      <c r="BL35" s="222"/>
      <c r="BM35" s="222"/>
      <c r="BN35" s="222"/>
      <c r="BO35" s="231"/>
      <c r="BP35" s="231"/>
      <c r="BQ35" s="228">
        <v>29</v>
      </c>
      <c r="BR35" s="229"/>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0"/>
    </row>
    <row r="36" spans="1:131" ht="26.25" customHeight="1" x14ac:dyDescent="0.15">
      <c r="A36" s="232">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2"/>
      <c r="BK36" s="222"/>
      <c r="BL36" s="222"/>
      <c r="BM36" s="222"/>
      <c r="BN36" s="222"/>
      <c r="BO36" s="231"/>
      <c r="BP36" s="231"/>
      <c r="BQ36" s="228">
        <v>30</v>
      </c>
      <c r="BR36" s="229"/>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0"/>
    </row>
    <row r="37" spans="1:131" ht="26.25" customHeight="1" x14ac:dyDescent="0.15">
      <c r="A37" s="232">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2"/>
      <c r="BK37" s="222"/>
      <c r="BL37" s="222"/>
      <c r="BM37" s="222"/>
      <c r="BN37" s="222"/>
      <c r="BO37" s="231"/>
      <c r="BP37" s="231"/>
      <c r="BQ37" s="228">
        <v>31</v>
      </c>
      <c r="BR37" s="229"/>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0"/>
    </row>
    <row r="38" spans="1:131" ht="26.25" customHeight="1" x14ac:dyDescent="0.15">
      <c r="A38" s="232">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2"/>
      <c r="BK38" s="222"/>
      <c r="BL38" s="222"/>
      <c r="BM38" s="222"/>
      <c r="BN38" s="222"/>
      <c r="BO38" s="231"/>
      <c r="BP38" s="231"/>
      <c r="BQ38" s="228">
        <v>32</v>
      </c>
      <c r="BR38" s="229"/>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0"/>
    </row>
    <row r="39" spans="1:131" ht="26.25" customHeight="1" x14ac:dyDescent="0.15">
      <c r="A39" s="232">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2"/>
      <c r="BK39" s="222"/>
      <c r="BL39" s="222"/>
      <c r="BM39" s="222"/>
      <c r="BN39" s="222"/>
      <c r="BO39" s="231"/>
      <c r="BP39" s="231"/>
      <c r="BQ39" s="228">
        <v>33</v>
      </c>
      <c r="BR39" s="229"/>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0"/>
    </row>
    <row r="40" spans="1:131" ht="26.25" customHeight="1" x14ac:dyDescent="0.15">
      <c r="A40" s="228">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2"/>
      <c r="BK40" s="222"/>
      <c r="BL40" s="222"/>
      <c r="BM40" s="222"/>
      <c r="BN40" s="222"/>
      <c r="BO40" s="231"/>
      <c r="BP40" s="231"/>
      <c r="BQ40" s="228">
        <v>34</v>
      </c>
      <c r="BR40" s="229"/>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0"/>
    </row>
    <row r="41" spans="1:131" ht="26.25" customHeight="1" x14ac:dyDescent="0.15">
      <c r="A41" s="228">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2"/>
      <c r="BK41" s="222"/>
      <c r="BL41" s="222"/>
      <c r="BM41" s="222"/>
      <c r="BN41" s="222"/>
      <c r="BO41" s="231"/>
      <c r="BP41" s="231"/>
      <c r="BQ41" s="228">
        <v>35</v>
      </c>
      <c r="BR41" s="229"/>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0"/>
    </row>
    <row r="42" spans="1:131" ht="26.25" customHeight="1" x14ac:dyDescent="0.15">
      <c r="A42" s="228">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2"/>
      <c r="BK42" s="222"/>
      <c r="BL42" s="222"/>
      <c r="BM42" s="222"/>
      <c r="BN42" s="222"/>
      <c r="BO42" s="231"/>
      <c r="BP42" s="231"/>
      <c r="BQ42" s="228">
        <v>36</v>
      </c>
      <c r="BR42" s="229"/>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0"/>
    </row>
    <row r="43" spans="1:131" ht="26.25" customHeight="1" x14ac:dyDescent="0.15">
      <c r="A43" s="228">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2"/>
      <c r="BK43" s="222"/>
      <c r="BL43" s="222"/>
      <c r="BM43" s="222"/>
      <c r="BN43" s="222"/>
      <c r="BO43" s="231"/>
      <c r="BP43" s="231"/>
      <c r="BQ43" s="228">
        <v>37</v>
      </c>
      <c r="BR43" s="229"/>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0"/>
    </row>
    <row r="44" spans="1:131" ht="26.25" customHeight="1" x14ac:dyDescent="0.15">
      <c r="A44" s="228">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2"/>
      <c r="BK44" s="222"/>
      <c r="BL44" s="222"/>
      <c r="BM44" s="222"/>
      <c r="BN44" s="222"/>
      <c r="BO44" s="231"/>
      <c r="BP44" s="231"/>
      <c r="BQ44" s="228">
        <v>38</v>
      </c>
      <c r="BR44" s="229"/>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0"/>
    </row>
    <row r="45" spans="1:131" ht="26.25" customHeight="1" x14ac:dyDescent="0.15">
      <c r="A45" s="228">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2"/>
      <c r="BK45" s="222"/>
      <c r="BL45" s="222"/>
      <c r="BM45" s="222"/>
      <c r="BN45" s="222"/>
      <c r="BO45" s="231"/>
      <c r="BP45" s="231"/>
      <c r="BQ45" s="228">
        <v>39</v>
      </c>
      <c r="BR45" s="229"/>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0"/>
    </row>
    <row r="46" spans="1:131" ht="26.25" customHeight="1" x14ac:dyDescent="0.15">
      <c r="A46" s="228">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2"/>
      <c r="BK46" s="222"/>
      <c r="BL46" s="222"/>
      <c r="BM46" s="222"/>
      <c r="BN46" s="222"/>
      <c r="BO46" s="231"/>
      <c r="BP46" s="231"/>
      <c r="BQ46" s="228">
        <v>40</v>
      </c>
      <c r="BR46" s="229"/>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0"/>
    </row>
    <row r="47" spans="1:131" ht="26.25" customHeight="1" x14ac:dyDescent="0.15">
      <c r="A47" s="228">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2"/>
      <c r="BK47" s="222"/>
      <c r="BL47" s="222"/>
      <c r="BM47" s="222"/>
      <c r="BN47" s="222"/>
      <c r="BO47" s="231"/>
      <c r="BP47" s="231"/>
      <c r="BQ47" s="228">
        <v>41</v>
      </c>
      <c r="BR47" s="229"/>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0"/>
    </row>
    <row r="48" spans="1:131" ht="26.25" customHeight="1" x14ac:dyDescent="0.15">
      <c r="A48" s="228">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2"/>
      <c r="BK48" s="222"/>
      <c r="BL48" s="222"/>
      <c r="BM48" s="222"/>
      <c r="BN48" s="222"/>
      <c r="BO48" s="231"/>
      <c r="BP48" s="231"/>
      <c r="BQ48" s="228">
        <v>42</v>
      </c>
      <c r="BR48" s="229"/>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0"/>
    </row>
    <row r="49" spans="1:131" ht="26.25" customHeight="1" x14ac:dyDescent="0.15">
      <c r="A49" s="228">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2"/>
      <c r="BK49" s="222"/>
      <c r="BL49" s="222"/>
      <c r="BM49" s="222"/>
      <c r="BN49" s="222"/>
      <c r="BO49" s="231"/>
      <c r="BP49" s="231"/>
      <c r="BQ49" s="228">
        <v>43</v>
      </c>
      <c r="BR49" s="229"/>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0"/>
    </row>
    <row r="50" spans="1:131" ht="26.25" customHeight="1" x14ac:dyDescent="0.15">
      <c r="A50" s="228">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2"/>
      <c r="BK50" s="222"/>
      <c r="BL50" s="222"/>
      <c r="BM50" s="222"/>
      <c r="BN50" s="222"/>
      <c r="BO50" s="231"/>
      <c r="BP50" s="231"/>
      <c r="BQ50" s="228">
        <v>44</v>
      </c>
      <c r="BR50" s="229"/>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0"/>
    </row>
    <row r="51" spans="1:131" ht="26.25" customHeight="1" x14ac:dyDescent="0.15">
      <c r="A51" s="228">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2"/>
      <c r="BK51" s="222"/>
      <c r="BL51" s="222"/>
      <c r="BM51" s="222"/>
      <c r="BN51" s="222"/>
      <c r="BO51" s="231"/>
      <c r="BP51" s="231"/>
      <c r="BQ51" s="228">
        <v>45</v>
      </c>
      <c r="BR51" s="229"/>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0"/>
    </row>
    <row r="52" spans="1:131" ht="26.25" customHeight="1" x14ac:dyDescent="0.15">
      <c r="A52" s="228">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2"/>
      <c r="BK52" s="222"/>
      <c r="BL52" s="222"/>
      <c r="BM52" s="222"/>
      <c r="BN52" s="222"/>
      <c r="BO52" s="231"/>
      <c r="BP52" s="231"/>
      <c r="BQ52" s="228">
        <v>46</v>
      </c>
      <c r="BR52" s="229"/>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0"/>
    </row>
    <row r="53" spans="1:131" ht="26.25" customHeight="1" x14ac:dyDescent="0.15">
      <c r="A53" s="228">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2"/>
      <c r="BK53" s="222"/>
      <c r="BL53" s="222"/>
      <c r="BM53" s="222"/>
      <c r="BN53" s="222"/>
      <c r="BO53" s="231"/>
      <c r="BP53" s="231"/>
      <c r="BQ53" s="228">
        <v>47</v>
      </c>
      <c r="BR53" s="229"/>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0"/>
    </row>
    <row r="54" spans="1:131" ht="26.25" customHeight="1" x14ac:dyDescent="0.15">
      <c r="A54" s="228">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2"/>
      <c r="BK54" s="222"/>
      <c r="BL54" s="222"/>
      <c r="BM54" s="222"/>
      <c r="BN54" s="222"/>
      <c r="BO54" s="231"/>
      <c r="BP54" s="231"/>
      <c r="BQ54" s="228">
        <v>48</v>
      </c>
      <c r="BR54" s="229"/>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0"/>
    </row>
    <row r="55" spans="1:131" ht="26.25" customHeight="1" x14ac:dyDescent="0.15">
      <c r="A55" s="228">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2"/>
      <c r="BK55" s="222"/>
      <c r="BL55" s="222"/>
      <c r="BM55" s="222"/>
      <c r="BN55" s="222"/>
      <c r="BO55" s="231"/>
      <c r="BP55" s="231"/>
      <c r="BQ55" s="228">
        <v>49</v>
      </c>
      <c r="BR55" s="229"/>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0"/>
    </row>
    <row r="56" spans="1:131" ht="26.25" customHeight="1" x14ac:dyDescent="0.15">
      <c r="A56" s="228">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2"/>
      <c r="BK56" s="222"/>
      <c r="BL56" s="222"/>
      <c r="BM56" s="222"/>
      <c r="BN56" s="222"/>
      <c r="BO56" s="231"/>
      <c r="BP56" s="231"/>
      <c r="BQ56" s="228">
        <v>50</v>
      </c>
      <c r="BR56" s="229"/>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0"/>
    </row>
    <row r="57" spans="1:131" ht="26.25" customHeight="1" x14ac:dyDescent="0.15">
      <c r="A57" s="228">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2"/>
      <c r="BK57" s="222"/>
      <c r="BL57" s="222"/>
      <c r="BM57" s="222"/>
      <c r="BN57" s="222"/>
      <c r="BO57" s="231"/>
      <c r="BP57" s="231"/>
      <c r="BQ57" s="228">
        <v>51</v>
      </c>
      <c r="BR57" s="229"/>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0"/>
    </row>
    <row r="58" spans="1:131" ht="26.25" customHeight="1" x14ac:dyDescent="0.15">
      <c r="A58" s="228">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2"/>
      <c r="BK58" s="222"/>
      <c r="BL58" s="222"/>
      <c r="BM58" s="222"/>
      <c r="BN58" s="222"/>
      <c r="BO58" s="231"/>
      <c r="BP58" s="231"/>
      <c r="BQ58" s="228">
        <v>52</v>
      </c>
      <c r="BR58" s="229"/>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0"/>
    </row>
    <row r="59" spans="1:131" ht="26.25" customHeight="1" x14ac:dyDescent="0.15">
      <c r="A59" s="228">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2"/>
      <c r="BK59" s="222"/>
      <c r="BL59" s="222"/>
      <c r="BM59" s="222"/>
      <c r="BN59" s="222"/>
      <c r="BO59" s="231"/>
      <c r="BP59" s="231"/>
      <c r="BQ59" s="228">
        <v>53</v>
      </c>
      <c r="BR59" s="229"/>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0"/>
    </row>
    <row r="60" spans="1:131" ht="26.25" customHeight="1" x14ac:dyDescent="0.15">
      <c r="A60" s="228">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2"/>
      <c r="BK60" s="222"/>
      <c r="BL60" s="222"/>
      <c r="BM60" s="222"/>
      <c r="BN60" s="222"/>
      <c r="BO60" s="231"/>
      <c r="BP60" s="231"/>
      <c r="BQ60" s="228">
        <v>54</v>
      </c>
      <c r="BR60" s="229"/>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0"/>
    </row>
    <row r="61" spans="1:131" ht="26.25" customHeight="1" thickBot="1" x14ac:dyDescent="0.2">
      <c r="A61" s="228">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2"/>
      <c r="BK61" s="222"/>
      <c r="BL61" s="222"/>
      <c r="BM61" s="222"/>
      <c r="BN61" s="222"/>
      <c r="BO61" s="231"/>
      <c r="BP61" s="231"/>
      <c r="BQ61" s="228">
        <v>55</v>
      </c>
      <c r="BR61" s="229"/>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0"/>
    </row>
    <row r="62" spans="1:131" ht="26.25" customHeight="1" x14ac:dyDescent="0.15">
      <c r="A62" s="228">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1"/>
      <c r="BP62" s="231"/>
      <c r="BQ62" s="228">
        <v>56</v>
      </c>
      <c r="BR62" s="229"/>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0"/>
    </row>
    <row r="63" spans="1:131" ht="26.25" customHeight="1" thickBot="1" x14ac:dyDescent="0.2">
      <c r="A63" s="230" t="s">
        <v>394</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1012</v>
      </c>
      <c r="AG63" s="831"/>
      <c r="AH63" s="831"/>
      <c r="AI63" s="831"/>
      <c r="AJ63" s="832"/>
      <c r="AK63" s="833"/>
      <c r="AL63" s="828"/>
      <c r="AM63" s="828"/>
      <c r="AN63" s="828"/>
      <c r="AO63" s="828"/>
      <c r="AP63" s="831">
        <v>8811</v>
      </c>
      <c r="AQ63" s="831"/>
      <c r="AR63" s="831"/>
      <c r="AS63" s="831"/>
      <c r="AT63" s="831"/>
      <c r="AU63" s="831">
        <v>5219</v>
      </c>
      <c r="AV63" s="831"/>
      <c r="AW63" s="831"/>
      <c r="AX63" s="831"/>
      <c r="AY63" s="831"/>
      <c r="AZ63" s="835"/>
      <c r="BA63" s="835"/>
      <c r="BB63" s="835"/>
      <c r="BC63" s="835"/>
      <c r="BD63" s="835"/>
      <c r="BE63" s="836"/>
      <c r="BF63" s="836"/>
      <c r="BG63" s="836"/>
      <c r="BH63" s="836"/>
      <c r="BI63" s="837"/>
      <c r="BJ63" s="838" t="s">
        <v>417</v>
      </c>
      <c r="BK63" s="839"/>
      <c r="BL63" s="839"/>
      <c r="BM63" s="839"/>
      <c r="BN63" s="840"/>
      <c r="BO63" s="231"/>
      <c r="BP63" s="231"/>
      <c r="BQ63" s="228">
        <v>57</v>
      </c>
      <c r="BR63" s="229"/>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0"/>
    </row>
    <row r="65" spans="1:131" ht="26.25" customHeight="1" thickBot="1" x14ac:dyDescent="0.2">
      <c r="A65" s="222" t="s">
        <v>418</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0"/>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398</v>
      </c>
      <c r="R66" s="721"/>
      <c r="S66" s="721"/>
      <c r="T66" s="721"/>
      <c r="U66" s="722"/>
      <c r="V66" s="720" t="s">
        <v>420</v>
      </c>
      <c r="W66" s="721"/>
      <c r="X66" s="721"/>
      <c r="Y66" s="721"/>
      <c r="Z66" s="722"/>
      <c r="AA66" s="720" t="s">
        <v>421</v>
      </c>
      <c r="AB66" s="721"/>
      <c r="AC66" s="721"/>
      <c r="AD66" s="721"/>
      <c r="AE66" s="722"/>
      <c r="AF66" s="841" t="s">
        <v>422</v>
      </c>
      <c r="AG66" s="802"/>
      <c r="AH66" s="802"/>
      <c r="AI66" s="802"/>
      <c r="AJ66" s="842"/>
      <c r="AK66" s="720" t="s">
        <v>423</v>
      </c>
      <c r="AL66" s="715"/>
      <c r="AM66" s="715"/>
      <c r="AN66" s="715"/>
      <c r="AO66" s="716"/>
      <c r="AP66" s="720" t="s">
        <v>424</v>
      </c>
      <c r="AQ66" s="721"/>
      <c r="AR66" s="721"/>
      <c r="AS66" s="721"/>
      <c r="AT66" s="722"/>
      <c r="AU66" s="720" t="s">
        <v>425</v>
      </c>
      <c r="AV66" s="721"/>
      <c r="AW66" s="721"/>
      <c r="AX66" s="721"/>
      <c r="AY66" s="722"/>
      <c r="AZ66" s="720" t="s">
        <v>382</v>
      </c>
      <c r="BA66" s="721"/>
      <c r="BB66" s="721"/>
      <c r="BC66" s="721"/>
      <c r="BD66" s="727"/>
      <c r="BE66" s="231"/>
      <c r="BF66" s="231"/>
      <c r="BG66" s="231"/>
      <c r="BH66" s="231"/>
      <c r="BI66" s="231"/>
      <c r="BJ66" s="231"/>
      <c r="BK66" s="231"/>
      <c r="BL66" s="231"/>
      <c r="BM66" s="231"/>
      <c r="BN66" s="231"/>
      <c r="BO66" s="231"/>
      <c r="BP66" s="231"/>
      <c r="BQ66" s="228">
        <v>60</v>
      </c>
      <c r="BR66" s="233"/>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0"/>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1"/>
      <c r="BF67" s="231"/>
      <c r="BG67" s="231"/>
      <c r="BH67" s="231"/>
      <c r="BI67" s="231"/>
      <c r="BJ67" s="231"/>
      <c r="BK67" s="231"/>
      <c r="BL67" s="231"/>
      <c r="BM67" s="231"/>
      <c r="BN67" s="231"/>
      <c r="BO67" s="231"/>
      <c r="BP67" s="231"/>
      <c r="BQ67" s="228">
        <v>61</v>
      </c>
      <c r="BR67" s="233"/>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0"/>
    </row>
    <row r="68" spans="1:131" ht="26.25" customHeight="1" thickTop="1" x14ac:dyDescent="0.15">
      <c r="A68" s="226">
        <v>1</v>
      </c>
      <c r="B68" s="856" t="s">
        <v>589</v>
      </c>
      <c r="C68" s="857"/>
      <c r="D68" s="857"/>
      <c r="E68" s="857"/>
      <c r="F68" s="857"/>
      <c r="G68" s="857"/>
      <c r="H68" s="857"/>
      <c r="I68" s="857"/>
      <c r="J68" s="857"/>
      <c r="K68" s="857"/>
      <c r="L68" s="857"/>
      <c r="M68" s="857"/>
      <c r="N68" s="857"/>
      <c r="O68" s="857"/>
      <c r="P68" s="858"/>
      <c r="Q68" s="859">
        <v>265</v>
      </c>
      <c r="R68" s="853"/>
      <c r="S68" s="853"/>
      <c r="T68" s="853"/>
      <c r="U68" s="853"/>
      <c r="V68" s="853">
        <v>257</v>
      </c>
      <c r="W68" s="853"/>
      <c r="X68" s="853"/>
      <c r="Y68" s="853"/>
      <c r="Z68" s="853"/>
      <c r="AA68" s="853">
        <v>8</v>
      </c>
      <c r="AB68" s="853"/>
      <c r="AC68" s="853"/>
      <c r="AD68" s="853"/>
      <c r="AE68" s="853"/>
      <c r="AF68" s="853">
        <v>8</v>
      </c>
      <c r="AG68" s="853"/>
      <c r="AH68" s="853"/>
      <c r="AI68" s="853"/>
      <c r="AJ68" s="853"/>
      <c r="AK68" s="853">
        <v>43</v>
      </c>
      <c r="AL68" s="853"/>
      <c r="AM68" s="853"/>
      <c r="AN68" s="853"/>
      <c r="AO68" s="853"/>
      <c r="AP68" s="853" t="s">
        <v>588</v>
      </c>
      <c r="AQ68" s="853"/>
      <c r="AR68" s="853"/>
      <c r="AS68" s="853"/>
      <c r="AT68" s="853"/>
      <c r="AU68" s="853" t="s">
        <v>588</v>
      </c>
      <c r="AV68" s="853"/>
      <c r="AW68" s="853"/>
      <c r="AX68" s="853"/>
      <c r="AY68" s="853"/>
      <c r="AZ68" s="854"/>
      <c r="BA68" s="854"/>
      <c r="BB68" s="854"/>
      <c r="BC68" s="854"/>
      <c r="BD68" s="855"/>
      <c r="BE68" s="231"/>
      <c r="BF68" s="231"/>
      <c r="BG68" s="231"/>
      <c r="BH68" s="231"/>
      <c r="BI68" s="231"/>
      <c r="BJ68" s="231"/>
      <c r="BK68" s="231"/>
      <c r="BL68" s="231"/>
      <c r="BM68" s="231"/>
      <c r="BN68" s="231"/>
      <c r="BO68" s="231"/>
      <c r="BP68" s="231"/>
      <c r="BQ68" s="228">
        <v>62</v>
      </c>
      <c r="BR68" s="233"/>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0"/>
    </row>
    <row r="69" spans="1:131" ht="26.25" customHeight="1" x14ac:dyDescent="0.15">
      <c r="A69" s="228">
        <v>2</v>
      </c>
      <c r="B69" s="860" t="s">
        <v>590</v>
      </c>
      <c r="C69" s="861"/>
      <c r="D69" s="861"/>
      <c r="E69" s="861"/>
      <c r="F69" s="861"/>
      <c r="G69" s="861"/>
      <c r="H69" s="861"/>
      <c r="I69" s="861"/>
      <c r="J69" s="861"/>
      <c r="K69" s="861"/>
      <c r="L69" s="861"/>
      <c r="M69" s="861"/>
      <c r="N69" s="861"/>
      <c r="O69" s="861"/>
      <c r="P69" s="862"/>
      <c r="Q69" s="863">
        <v>189</v>
      </c>
      <c r="R69" s="817"/>
      <c r="S69" s="817"/>
      <c r="T69" s="817"/>
      <c r="U69" s="817"/>
      <c r="V69" s="817">
        <v>186</v>
      </c>
      <c r="W69" s="817"/>
      <c r="X69" s="817"/>
      <c r="Y69" s="817"/>
      <c r="Z69" s="817"/>
      <c r="AA69" s="817">
        <v>3</v>
      </c>
      <c r="AB69" s="817"/>
      <c r="AC69" s="817"/>
      <c r="AD69" s="817"/>
      <c r="AE69" s="817"/>
      <c r="AF69" s="817">
        <v>3</v>
      </c>
      <c r="AG69" s="817"/>
      <c r="AH69" s="817"/>
      <c r="AI69" s="817"/>
      <c r="AJ69" s="817"/>
      <c r="AK69" s="817" t="s">
        <v>588</v>
      </c>
      <c r="AL69" s="817"/>
      <c r="AM69" s="817"/>
      <c r="AN69" s="817"/>
      <c r="AO69" s="817"/>
      <c r="AP69" s="817" t="s">
        <v>588</v>
      </c>
      <c r="AQ69" s="817"/>
      <c r="AR69" s="817"/>
      <c r="AS69" s="817"/>
      <c r="AT69" s="817"/>
      <c r="AU69" s="817" t="s">
        <v>588</v>
      </c>
      <c r="AV69" s="817"/>
      <c r="AW69" s="817"/>
      <c r="AX69" s="817"/>
      <c r="AY69" s="817"/>
      <c r="AZ69" s="819"/>
      <c r="BA69" s="819"/>
      <c r="BB69" s="819"/>
      <c r="BC69" s="819"/>
      <c r="BD69" s="820"/>
      <c r="BE69" s="231"/>
      <c r="BF69" s="231"/>
      <c r="BG69" s="231"/>
      <c r="BH69" s="231"/>
      <c r="BI69" s="231"/>
      <c r="BJ69" s="231"/>
      <c r="BK69" s="231"/>
      <c r="BL69" s="231"/>
      <c r="BM69" s="231"/>
      <c r="BN69" s="231"/>
      <c r="BO69" s="231"/>
      <c r="BP69" s="231"/>
      <c r="BQ69" s="228">
        <v>63</v>
      </c>
      <c r="BR69" s="233"/>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0"/>
    </row>
    <row r="70" spans="1:131" ht="26.25" customHeight="1" x14ac:dyDescent="0.15">
      <c r="A70" s="228">
        <v>3</v>
      </c>
      <c r="B70" s="860" t="s">
        <v>591</v>
      </c>
      <c r="C70" s="861"/>
      <c r="D70" s="861"/>
      <c r="E70" s="861"/>
      <c r="F70" s="861"/>
      <c r="G70" s="861"/>
      <c r="H70" s="861"/>
      <c r="I70" s="861"/>
      <c r="J70" s="861"/>
      <c r="K70" s="861"/>
      <c r="L70" s="861"/>
      <c r="M70" s="861"/>
      <c r="N70" s="861"/>
      <c r="O70" s="861"/>
      <c r="P70" s="862"/>
      <c r="Q70" s="863">
        <v>25</v>
      </c>
      <c r="R70" s="817"/>
      <c r="S70" s="817"/>
      <c r="T70" s="817"/>
      <c r="U70" s="817"/>
      <c r="V70" s="817">
        <v>24</v>
      </c>
      <c r="W70" s="817"/>
      <c r="X70" s="817"/>
      <c r="Y70" s="817"/>
      <c r="Z70" s="817"/>
      <c r="AA70" s="817">
        <v>1</v>
      </c>
      <c r="AB70" s="817"/>
      <c r="AC70" s="817"/>
      <c r="AD70" s="817"/>
      <c r="AE70" s="817"/>
      <c r="AF70" s="817">
        <v>1</v>
      </c>
      <c r="AG70" s="817"/>
      <c r="AH70" s="817"/>
      <c r="AI70" s="817"/>
      <c r="AJ70" s="817"/>
      <c r="AK70" s="817">
        <v>10</v>
      </c>
      <c r="AL70" s="817"/>
      <c r="AM70" s="817"/>
      <c r="AN70" s="817"/>
      <c r="AO70" s="817"/>
      <c r="AP70" s="817" t="s">
        <v>588</v>
      </c>
      <c r="AQ70" s="817"/>
      <c r="AR70" s="817"/>
      <c r="AS70" s="817"/>
      <c r="AT70" s="817"/>
      <c r="AU70" s="817" t="s">
        <v>588</v>
      </c>
      <c r="AV70" s="817"/>
      <c r="AW70" s="817"/>
      <c r="AX70" s="817"/>
      <c r="AY70" s="817"/>
      <c r="AZ70" s="819"/>
      <c r="BA70" s="819"/>
      <c r="BB70" s="819"/>
      <c r="BC70" s="819"/>
      <c r="BD70" s="820"/>
      <c r="BE70" s="231"/>
      <c r="BF70" s="231"/>
      <c r="BG70" s="231"/>
      <c r="BH70" s="231"/>
      <c r="BI70" s="231"/>
      <c r="BJ70" s="231"/>
      <c r="BK70" s="231"/>
      <c r="BL70" s="231"/>
      <c r="BM70" s="231"/>
      <c r="BN70" s="231"/>
      <c r="BO70" s="231"/>
      <c r="BP70" s="231"/>
      <c r="BQ70" s="228">
        <v>64</v>
      </c>
      <c r="BR70" s="233"/>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0"/>
    </row>
    <row r="71" spans="1:131" ht="26.25" customHeight="1" x14ac:dyDescent="0.15">
      <c r="A71" s="228">
        <v>4</v>
      </c>
      <c r="B71" s="860" t="s">
        <v>592</v>
      </c>
      <c r="C71" s="861"/>
      <c r="D71" s="861"/>
      <c r="E71" s="861"/>
      <c r="F71" s="861"/>
      <c r="G71" s="861"/>
      <c r="H71" s="861"/>
      <c r="I71" s="861"/>
      <c r="J71" s="861"/>
      <c r="K71" s="861"/>
      <c r="L71" s="861"/>
      <c r="M71" s="861"/>
      <c r="N71" s="861"/>
      <c r="O71" s="861"/>
      <c r="P71" s="862"/>
      <c r="Q71" s="863">
        <v>17</v>
      </c>
      <c r="R71" s="817"/>
      <c r="S71" s="817"/>
      <c r="T71" s="817"/>
      <c r="U71" s="817"/>
      <c r="V71" s="817">
        <v>9</v>
      </c>
      <c r="W71" s="817"/>
      <c r="X71" s="817"/>
      <c r="Y71" s="817"/>
      <c r="Z71" s="817"/>
      <c r="AA71" s="817">
        <v>8</v>
      </c>
      <c r="AB71" s="817"/>
      <c r="AC71" s="817"/>
      <c r="AD71" s="817"/>
      <c r="AE71" s="817"/>
      <c r="AF71" s="817">
        <v>8</v>
      </c>
      <c r="AG71" s="817"/>
      <c r="AH71" s="817"/>
      <c r="AI71" s="817"/>
      <c r="AJ71" s="817"/>
      <c r="AK71" s="817" t="s">
        <v>588</v>
      </c>
      <c r="AL71" s="817"/>
      <c r="AM71" s="817"/>
      <c r="AN71" s="817"/>
      <c r="AO71" s="817"/>
      <c r="AP71" s="817" t="s">
        <v>588</v>
      </c>
      <c r="AQ71" s="817"/>
      <c r="AR71" s="817"/>
      <c r="AS71" s="817"/>
      <c r="AT71" s="817"/>
      <c r="AU71" s="817" t="s">
        <v>588</v>
      </c>
      <c r="AV71" s="817"/>
      <c r="AW71" s="817"/>
      <c r="AX71" s="817"/>
      <c r="AY71" s="817"/>
      <c r="AZ71" s="819"/>
      <c r="BA71" s="819"/>
      <c r="BB71" s="819"/>
      <c r="BC71" s="819"/>
      <c r="BD71" s="820"/>
      <c r="BE71" s="231"/>
      <c r="BF71" s="231"/>
      <c r="BG71" s="231"/>
      <c r="BH71" s="231"/>
      <c r="BI71" s="231"/>
      <c r="BJ71" s="231"/>
      <c r="BK71" s="231"/>
      <c r="BL71" s="231"/>
      <c r="BM71" s="231"/>
      <c r="BN71" s="231"/>
      <c r="BO71" s="231"/>
      <c r="BP71" s="231"/>
      <c r="BQ71" s="228">
        <v>65</v>
      </c>
      <c r="BR71" s="233"/>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0"/>
    </row>
    <row r="72" spans="1:131" ht="26.25" customHeight="1" x14ac:dyDescent="0.15">
      <c r="A72" s="228">
        <v>5</v>
      </c>
      <c r="B72" s="860" t="s">
        <v>593</v>
      </c>
      <c r="C72" s="861"/>
      <c r="D72" s="861"/>
      <c r="E72" s="861"/>
      <c r="F72" s="861"/>
      <c r="G72" s="861"/>
      <c r="H72" s="861"/>
      <c r="I72" s="861"/>
      <c r="J72" s="861"/>
      <c r="K72" s="861"/>
      <c r="L72" s="861"/>
      <c r="M72" s="861"/>
      <c r="N72" s="861"/>
      <c r="O72" s="861"/>
      <c r="P72" s="862"/>
      <c r="Q72" s="863">
        <v>38</v>
      </c>
      <c r="R72" s="817"/>
      <c r="S72" s="817"/>
      <c r="T72" s="817"/>
      <c r="U72" s="817"/>
      <c r="V72" s="817">
        <v>38</v>
      </c>
      <c r="W72" s="817"/>
      <c r="X72" s="817"/>
      <c r="Y72" s="817"/>
      <c r="Z72" s="817"/>
      <c r="AA72" s="817">
        <v>0</v>
      </c>
      <c r="AB72" s="817"/>
      <c r="AC72" s="817"/>
      <c r="AD72" s="817"/>
      <c r="AE72" s="817"/>
      <c r="AF72" s="817">
        <v>0</v>
      </c>
      <c r="AG72" s="817"/>
      <c r="AH72" s="817"/>
      <c r="AI72" s="817"/>
      <c r="AJ72" s="817"/>
      <c r="AK72" s="817">
        <v>0</v>
      </c>
      <c r="AL72" s="817"/>
      <c r="AM72" s="817"/>
      <c r="AN72" s="817"/>
      <c r="AO72" s="817"/>
      <c r="AP72" s="817" t="s">
        <v>588</v>
      </c>
      <c r="AQ72" s="817"/>
      <c r="AR72" s="817"/>
      <c r="AS72" s="817"/>
      <c r="AT72" s="817"/>
      <c r="AU72" s="817" t="s">
        <v>588</v>
      </c>
      <c r="AV72" s="817"/>
      <c r="AW72" s="817"/>
      <c r="AX72" s="817"/>
      <c r="AY72" s="817"/>
      <c r="AZ72" s="819"/>
      <c r="BA72" s="819"/>
      <c r="BB72" s="819"/>
      <c r="BC72" s="819"/>
      <c r="BD72" s="820"/>
      <c r="BE72" s="231"/>
      <c r="BF72" s="231"/>
      <c r="BG72" s="231"/>
      <c r="BH72" s="231"/>
      <c r="BI72" s="231"/>
      <c r="BJ72" s="231"/>
      <c r="BK72" s="231"/>
      <c r="BL72" s="231"/>
      <c r="BM72" s="231"/>
      <c r="BN72" s="231"/>
      <c r="BO72" s="231"/>
      <c r="BP72" s="231"/>
      <c r="BQ72" s="228">
        <v>66</v>
      </c>
      <c r="BR72" s="233"/>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0"/>
    </row>
    <row r="73" spans="1:131" ht="26.25" customHeight="1" x14ac:dyDescent="0.15">
      <c r="A73" s="228">
        <v>6</v>
      </c>
      <c r="B73" s="860" t="s">
        <v>594</v>
      </c>
      <c r="C73" s="861"/>
      <c r="D73" s="861"/>
      <c r="E73" s="861"/>
      <c r="F73" s="861"/>
      <c r="G73" s="861"/>
      <c r="H73" s="861"/>
      <c r="I73" s="861"/>
      <c r="J73" s="861"/>
      <c r="K73" s="861"/>
      <c r="L73" s="861"/>
      <c r="M73" s="861"/>
      <c r="N73" s="861"/>
      <c r="O73" s="861"/>
      <c r="P73" s="862"/>
      <c r="Q73" s="863">
        <v>73</v>
      </c>
      <c r="R73" s="817"/>
      <c r="S73" s="817"/>
      <c r="T73" s="817"/>
      <c r="U73" s="817"/>
      <c r="V73" s="817">
        <v>69</v>
      </c>
      <c r="W73" s="817"/>
      <c r="X73" s="817"/>
      <c r="Y73" s="817"/>
      <c r="Z73" s="817"/>
      <c r="AA73" s="817">
        <v>4</v>
      </c>
      <c r="AB73" s="817"/>
      <c r="AC73" s="817"/>
      <c r="AD73" s="817"/>
      <c r="AE73" s="817"/>
      <c r="AF73" s="817">
        <v>4</v>
      </c>
      <c r="AG73" s="817"/>
      <c r="AH73" s="817"/>
      <c r="AI73" s="817"/>
      <c r="AJ73" s="817"/>
      <c r="AK73" s="817">
        <v>6</v>
      </c>
      <c r="AL73" s="817"/>
      <c r="AM73" s="817"/>
      <c r="AN73" s="817"/>
      <c r="AO73" s="817"/>
      <c r="AP73" s="817" t="s">
        <v>588</v>
      </c>
      <c r="AQ73" s="817"/>
      <c r="AR73" s="817"/>
      <c r="AS73" s="817"/>
      <c r="AT73" s="817"/>
      <c r="AU73" s="817" t="s">
        <v>588</v>
      </c>
      <c r="AV73" s="817"/>
      <c r="AW73" s="817"/>
      <c r="AX73" s="817"/>
      <c r="AY73" s="817"/>
      <c r="AZ73" s="819"/>
      <c r="BA73" s="819"/>
      <c r="BB73" s="819"/>
      <c r="BC73" s="819"/>
      <c r="BD73" s="820"/>
      <c r="BE73" s="231"/>
      <c r="BF73" s="231"/>
      <c r="BG73" s="231"/>
      <c r="BH73" s="231"/>
      <c r="BI73" s="231"/>
      <c r="BJ73" s="231"/>
      <c r="BK73" s="231"/>
      <c r="BL73" s="231"/>
      <c r="BM73" s="231"/>
      <c r="BN73" s="231"/>
      <c r="BO73" s="231"/>
      <c r="BP73" s="231"/>
      <c r="BQ73" s="228">
        <v>67</v>
      </c>
      <c r="BR73" s="233"/>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0"/>
    </row>
    <row r="74" spans="1:131" ht="26.25" customHeight="1" x14ac:dyDescent="0.15">
      <c r="A74" s="228">
        <v>7</v>
      </c>
      <c r="B74" s="860" t="s">
        <v>595</v>
      </c>
      <c r="C74" s="861"/>
      <c r="D74" s="861"/>
      <c r="E74" s="861"/>
      <c r="F74" s="861"/>
      <c r="G74" s="861"/>
      <c r="H74" s="861"/>
      <c r="I74" s="861"/>
      <c r="J74" s="861"/>
      <c r="K74" s="861"/>
      <c r="L74" s="861"/>
      <c r="M74" s="861"/>
      <c r="N74" s="861"/>
      <c r="O74" s="861"/>
      <c r="P74" s="862"/>
      <c r="Q74" s="863">
        <v>246035</v>
      </c>
      <c r="R74" s="817"/>
      <c r="S74" s="817"/>
      <c r="T74" s="817"/>
      <c r="U74" s="817"/>
      <c r="V74" s="817">
        <v>245170</v>
      </c>
      <c r="W74" s="817"/>
      <c r="X74" s="817"/>
      <c r="Y74" s="817"/>
      <c r="Z74" s="817"/>
      <c r="AA74" s="817">
        <v>866</v>
      </c>
      <c r="AB74" s="817"/>
      <c r="AC74" s="817"/>
      <c r="AD74" s="817"/>
      <c r="AE74" s="817"/>
      <c r="AF74" s="817">
        <v>866</v>
      </c>
      <c r="AG74" s="817"/>
      <c r="AH74" s="817"/>
      <c r="AI74" s="817"/>
      <c r="AJ74" s="817"/>
      <c r="AK74" s="817" t="s">
        <v>588</v>
      </c>
      <c r="AL74" s="817"/>
      <c r="AM74" s="817"/>
      <c r="AN74" s="817"/>
      <c r="AO74" s="817"/>
      <c r="AP74" s="817" t="s">
        <v>588</v>
      </c>
      <c r="AQ74" s="817"/>
      <c r="AR74" s="817"/>
      <c r="AS74" s="817"/>
      <c r="AT74" s="817"/>
      <c r="AU74" s="817" t="s">
        <v>588</v>
      </c>
      <c r="AV74" s="817"/>
      <c r="AW74" s="817"/>
      <c r="AX74" s="817"/>
      <c r="AY74" s="817"/>
      <c r="AZ74" s="819"/>
      <c r="BA74" s="819"/>
      <c r="BB74" s="819"/>
      <c r="BC74" s="819"/>
      <c r="BD74" s="820"/>
      <c r="BE74" s="231"/>
      <c r="BF74" s="231"/>
      <c r="BG74" s="231"/>
      <c r="BH74" s="231"/>
      <c r="BI74" s="231"/>
      <c r="BJ74" s="231"/>
      <c r="BK74" s="231"/>
      <c r="BL74" s="231"/>
      <c r="BM74" s="231"/>
      <c r="BN74" s="231"/>
      <c r="BO74" s="231"/>
      <c r="BP74" s="231"/>
      <c r="BQ74" s="228">
        <v>68</v>
      </c>
      <c r="BR74" s="233"/>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0"/>
    </row>
    <row r="75" spans="1:131" ht="26.25" customHeight="1" x14ac:dyDescent="0.15">
      <c r="A75" s="228">
        <v>8</v>
      </c>
      <c r="B75" s="860" t="s">
        <v>596</v>
      </c>
      <c r="C75" s="861"/>
      <c r="D75" s="861"/>
      <c r="E75" s="861"/>
      <c r="F75" s="861"/>
      <c r="G75" s="861"/>
      <c r="H75" s="861"/>
      <c r="I75" s="861"/>
      <c r="J75" s="861"/>
      <c r="K75" s="861"/>
      <c r="L75" s="861"/>
      <c r="M75" s="861"/>
      <c r="N75" s="861"/>
      <c r="O75" s="861"/>
      <c r="P75" s="862"/>
      <c r="Q75" s="864">
        <v>423</v>
      </c>
      <c r="R75" s="865"/>
      <c r="S75" s="865"/>
      <c r="T75" s="865"/>
      <c r="U75" s="821"/>
      <c r="V75" s="866">
        <v>408</v>
      </c>
      <c r="W75" s="865"/>
      <c r="X75" s="865"/>
      <c r="Y75" s="865"/>
      <c r="Z75" s="821"/>
      <c r="AA75" s="866">
        <v>15</v>
      </c>
      <c r="AB75" s="865"/>
      <c r="AC75" s="865"/>
      <c r="AD75" s="865"/>
      <c r="AE75" s="821"/>
      <c r="AF75" s="866">
        <v>15</v>
      </c>
      <c r="AG75" s="865"/>
      <c r="AH75" s="865"/>
      <c r="AI75" s="865"/>
      <c r="AJ75" s="821"/>
      <c r="AK75" s="866" t="s">
        <v>588</v>
      </c>
      <c r="AL75" s="865"/>
      <c r="AM75" s="865"/>
      <c r="AN75" s="865"/>
      <c r="AO75" s="821"/>
      <c r="AP75" s="866" t="s">
        <v>588</v>
      </c>
      <c r="AQ75" s="865"/>
      <c r="AR75" s="865"/>
      <c r="AS75" s="865"/>
      <c r="AT75" s="821"/>
      <c r="AU75" s="866" t="s">
        <v>588</v>
      </c>
      <c r="AV75" s="865"/>
      <c r="AW75" s="865"/>
      <c r="AX75" s="865"/>
      <c r="AY75" s="821"/>
      <c r="AZ75" s="819"/>
      <c r="BA75" s="819"/>
      <c r="BB75" s="819"/>
      <c r="BC75" s="819"/>
      <c r="BD75" s="820"/>
      <c r="BE75" s="231"/>
      <c r="BF75" s="231"/>
      <c r="BG75" s="231"/>
      <c r="BH75" s="231"/>
      <c r="BI75" s="231"/>
      <c r="BJ75" s="231"/>
      <c r="BK75" s="231"/>
      <c r="BL75" s="231"/>
      <c r="BM75" s="231"/>
      <c r="BN75" s="231"/>
      <c r="BO75" s="231"/>
      <c r="BP75" s="231"/>
      <c r="BQ75" s="228">
        <v>69</v>
      </c>
      <c r="BR75" s="233"/>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0"/>
    </row>
    <row r="76" spans="1:131" ht="26.25" customHeight="1" x14ac:dyDescent="0.15">
      <c r="A76" s="228">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1"/>
      <c r="BF76" s="231"/>
      <c r="BG76" s="231"/>
      <c r="BH76" s="231"/>
      <c r="BI76" s="231"/>
      <c r="BJ76" s="231"/>
      <c r="BK76" s="231"/>
      <c r="BL76" s="231"/>
      <c r="BM76" s="231"/>
      <c r="BN76" s="231"/>
      <c r="BO76" s="231"/>
      <c r="BP76" s="231"/>
      <c r="BQ76" s="228">
        <v>70</v>
      </c>
      <c r="BR76" s="233"/>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0"/>
    </row>
    <row r="77" spans="1:131" ht="26.25" customHeight="1" x14ac:dyDescent="0.15">
      <c r="A77" s="228">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1"/>
      <c r="BF77" s="231"/>
      <c r="BG77" s="231"/>
      <c r="BH77" s="231"/>
      <c r="BI77" s="231"/>
      <c r="BJ77" s="231"/>
      <c r="BK77" s="231"/>
      <c r="BL77" s="231"/>
      <c r="BM77" s="231"/>
      <c r="BN77" s="231"/>
      <c r="BO77" s="231"/>
      <c r="BP77" s="231"/>
      <c r="BQ77" s="228">
        <v>71</v>
      </c>
      <c r="BR77" s="233"/>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0"/>
    </row>
    <row r="78" spans="1:131" ht="26.25" customHeight="1" x14ac:dyDescent="0.15">
      <c r="A78" s="228">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1"/>
      <c r="BF78" s="231"/>
      <c r="BG78" s="231"/>
      <c r="BH78" s="231"/>
      <c r="BI78" s="231"/>
      <c r="BJ78" s="220"/>
      <c r="BK78" s="220"/>
      <c r="BL78" s="220"/>
      <c r="BM78" s="220"/>
      <c r="BN78" s="220"/>
      <c r="BO78" s="231"/>
      <c r="BP78" s="231"/>
      <c r="BQ78" s="228">
        <v>72</v>
      </c>
      <c r="BR78" s="233"/>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0"/>
    </row>
    <row r="79" spans="1:131" ht="26.25" customHeight="1" x14ac:dyDescent="0.15">
      <c r="A79" s="228">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1"/>
      <c r="BF79" s="231"/>
      <c r="BG79" s="231"/>
      <c r="BH79" s="231"/>
      <c r="BI79" s="231"/>
      <c r="BJ79" s="220"/>
      <c r="BK79" s="220"/>
      <c r="BL79" s="220"/>
      <c r="BM79" s="220"/>
      <c r="BN79" s="220"/>
      <c r="BO79" s="231"/>
      <c r="BP79" s="231"/>
      <c r="BQ79" s="228">
        <v>73</v>
      </c>
      <c r="BR79" s="233"/>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0"/>
    </row>
    <row r="80" spans="1:131" ht="26.25" customHeight="1" x14ac:dyDescent="0.15">
      <c r="A80" s="228">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1"/>
      <c r="BF80" s="231"/>
      <c r="BG80" s="231"/>
      <c r="BH80" s="231"/>
      <c r="BI80" s="231"/>
      <c r="BJ80" s="231"/>
      <c r="BK80" s="231"/>
      <c r="BL80" s="231"/>
      <c r="BM80" s="231"/>
      <c r="BN80" s="231"/>
      <c r="BO80" s="231"/>
      <c r="BP80" s="231"/>
      <c r="BQ80" s="228">
        <v>74</v>
      </c>
      <c r="BR80" s="233"/>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0"/>
    </row>
    <row r="81" spans="1:131" ht="26.25" customHeight="1" x14ac:dyDescent="0.15">
      <c r="A81" s="228">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1"/>
      <c r="BF81" s="231"/>
      <c r="BG81" s="231"/>
      <c r="BH81" s="231"/>
      <c r="BI81" s="231"/>
      <c r="BJ81" s="231"/>
      <c r="BK81" s="231"/>
      <c r="BL81" s="231"/>
      <c r="BM81" s="231"/>
      <c r="BN81" s="231"/>
      <c r="BO81" s="231"/>
      <c r="BP81" s="231"/>
      <c r="BQ81" s="228">
        <v>75</v>
      </c>
      <c r="BR81" s="233"/>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0"/>
    </row>
    <row r="82" spans="1:131" ht="26.25" customHeight="1" x14ac:dyDescent="0.15">
      <c r="A82" s="228">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1"/>
      <c r="BF82" s="231"/>
      <c r="BG82" s="231"/>
      <c r="BH82" s="231"/>
      <c r="BI82" s="231"/>
      <c r="BJ82" s="231"/>
      <c r="BK82" s="231"/>
      <c r="BL82" s="231"/>
      <c r="BM82" s="231"/>
      <c r="BN82" s="231"/>
      <c r="BO82" s="231"/>
      <c r="BP82" s="231"/>
      <c r="BQ82" s="228">
        <v>76</v>
      </c>
      <c r="BR82" s="233"/>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0"/>
    </row>
    <row r="83" spans="1:131" ht="26.25" customHeight="1" x14ac:dyDescent="0.15">
      <c r="A83" s="228">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1"/>
      <c r="BF83" s="231"/>
      <c r="BG83" s="231"/>
      <c r="BH83" s="231"/>
      <c r="BI83" s="231"/>
      <c r="BJ83" s="231"/>
      <c r="BK83" s="231"/>
      <c r="BL83" s="231"/>
      <c r="BM83" s="231"/>
      <c r="BN83" s="231"/>
      <c r="BO83" s="231"/>
      <c r="BP83" s="231"/>
      <c r="BQ83" s="228">
        <v>77</v>
      </c>
      <c r="BR83" s="233"/>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0"/>
    </row>
    <row r="84" spans="1:131" ht="26.25" customHeight="1" x14ac:dyDescent="0.15">
      <c r="A84" s="228">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1"/>
      <c r="BF84" s="231"/>
      <c r="BG84" s="231"/>
      <c r="BH84" s="231"/>
      <c r="BI84" s="231"/>
      <c r="BJ84" s="231"/>
      <c r="BK84" s="231"/>
      <c r="BL84" s="231"/>
      <c r="BM84" s="231"/>
      <c r="BN84" s="231"/>
      <c r="BO84" s="231"/>
      <c r="BP84" s="231"/>
      <c r="BQ84" s="228">
        <v>78</v>
      </c>
      <c r="BR84" s="233"/>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0"/>
    </row>
    <row r="85" spans="1:131" ht="26.25" customHeight="1" x14ac:dyDescent="0.15">
      <c r="A85" s="228">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1"/>
      <c r="BF85" s="231"/>
      <c r="BG85" s="231"/>
      <c r="BH85" s="231"/>
      <c r="BI85" s="231"/>
      <c r="BJ85" s="231"/>
      <c r="BK85" s="231"/>
      <c r="BL85" s="231"/>
      <c r="BM85" s="231"/>
      <c r="BN85" s="231"/>
      <c r="BO85" s="231"/>
      <c r="BP85" s="231"/>
      <c r="BQ85" s="228">
        <v>79</v>
      </c>
      <c r="BR85" s="233"/>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0"/>
    </row>
    <row r="86" spans="1:131" ht="26.25" customHeight="1" x14ac:dyDescent="0.15">
      <c r="A86" s="228">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1"/>
      <c r="BF86" s="231"/>
      <c r="BG86" s="231"/>
      <c r="BH86" s="231"/>
      <c r="BI86" s="231"/>
      <c r="BJ86" s="231"/>
      <c r="BK86" s="231"/>
      <c r="BL86" s="231"/>
      <c r="BM86" s="231"/>
      <c r="BN86" s="231"/>
      <c r="BO86" s="231"/>
      <c r="BP86" s="231"/>
      <c r="BQ86" s="228">
        <v>80</v>
      </c>
      <c r="BR86" s="233"/>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0"/>
    </row>
    <row r="87" spans="1:131" ht="26.25" customHeight="1" x14ac:dyDescent="0.15">
      <c r="A87" s="234">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1"/>
      <c r="BF87" s="231"/>
      <c r="BG87" s="231"/>
      <c r="BH87" s="231"/>
      <c r="BI87" s="231"/>
      <c r="BJ87" s="231"/>
      <c r="BK87" s="231"/>
      <c r="BL87" s="231"/>
      <c r="BM87" s="231"/>
      <c r="BN87" s="231"/>
      <c r="BO87" s="231"/>
      <c r="BP87" s="231"/>
      <c r="BQ87" s="228">
        <v>81</v>
      </c>
      <c r="BR87" s="233"/>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0"/>
    </row>
    <row r="88" spans="1:131" ht="26.25" customHeight="1" thickBot="1" x14ac:dyDescent="0.2">
      <c r="A88" s="230" t="s">
        <v>394</v>
      </c>
      <c r="B88" s="776" t="s">
        <v>426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904</v>
      </c>
      <c r="AG88" s="831"/>
      <c r="AH88" s="831"/>
      <c r="AI88" s="831"/>
      <c r="AJ88" s="831"/>
      <c r="AK88" s="828"/>
      <c r="AL88" s="828"/>
      <c r="AM88" s="828"/>
      <c r="AN88" s="828"/>
      <c r="AO88" s="828"/>
      <c r="AP88" s="831" t="s">
        <v>588</v>
      </c>
      <c r="AQ88" s="831"/>
      <c r="AR88" s="831"/>
      <c r="AS88" s="831"/>
      <c r="AT88" s="831"/>
      <c r="AU88" s="831" t="s">
        <v>588</v>
      </c>
      <c r="AV88" s="831"/>
      <c r="AW88" s="831"/>
      <c r="AX88" s="831"/>
      <c r="AY88" s="831"/>
      <c r="AZ88" s="836"/>
      <c r="BA88" s="836"/>
      <c r="BB88" s="836"/>
      <c r="BC88" s="836"/>
      <c r="BD88" s="837"/>
      <c r="BE88" s="231"/>
      <c r="BF88" s="231"/>
      <c r="BG88" s="231"/>
      <c r="BH88" s="231"/>
      <c r="BI88" s="231"/>
      <c r="BJ88" s="231"/>
      <c r="BK88" s="231"/>
      <c r="BL88" s="231"/>
      <c r="BM88" s="231"/>
      <c r="BN88" s="231"/>
      <c r="BO88" s="231"/>
      <c r="BP88" s="231"/>
      <c r="BQ88" s="228">
        <v>82</v>
      </c>
      <c r="BR88" s="233"/>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394</v>
      </c>
      <c r="BR102" s="776" t="s">
        <v>427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26</v>
      </c>
      <c r="CS102" s="839"/>
      <c r="CT102" s="839"/>
      <c r="CU102" s="839"/>
      <c r="CV102" s="878"/>
      <c r="CW102" s="877">
        <v>35</v>
      </c>
      <c r="CX102" s="839"/>
      <c r="CY102" s="839"/>
      <c r="CZ102" s="839"/>
      <c r="DA102" s="878"/>
      <c r="DB102" s="877" t="s">
        <v>527</v>
      </c>
      <c r="DC102" s="839"/>
      <c r="DD102" s="839"/>
      <c r="DE102" s="839"/>
      <c r="DF102" s="878"/>
      <c r="DG102" s="877" t="s">
        <v>527</v>
      </c>
      <c r="DH102" s="839"/>
      <c r="DI102" s="839"/>
      <c r="DJ102" s="839"/>
      <c r="DK102" s="878"/>
      <c r="DL102" s="877" t="s">
        <v>527</v>
      </c>
      <c r="DM102" s="839"/>
      <c r="DN102" s="839"/>
      <c r="DO102" s="839"/>
      <c r="DP102" s="878"/>
      <c r="DQ102" s="877" t="s">
        <v>527</v>
      </c>
      <c r="DR102" s="839"/>
      <c r="DS102" s="839"/>
      <c r="DT102" s="839"/>
      <c r="DU102" s="878"/>
      <c r="DV102" s="776"/>
      <c r="DW102" s="777"/>
      <c r="DX102" s="777"/>
      <c r="DY102" s="777"/>
      <c r="DZ102" s="901"/>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02" t="s">
        <v>428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03" t="s">
        <v>429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430</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431</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04" t="s">
        <v>432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0" customFormat="1" ht="26.25" customHeight="1" x14ac:dyDescent="0.15">
      <c r="A109" s="899" t="s">
        <v>434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435</v>
      </c>
      <c r="AB109" s="880"/>
      <c r="AC109" s="880"/>
      <c r="AD109" s="880"/>
      <c r="AE109" s="881"/>
      <c r="AF109" s="879" t="s">
        <v>436</v>
      </c>
      <c r="AG109" s="880"/>
      <c r="AH109" s="880"/>
      <c r="AI109" s="880"/>
      <c r="AJ109" s="881"/>
      <c r="AK109" s="879" t="s">
        <v>312</v>
      </c>
      <c r="AL109" s="880"/>
      <c r="AM109" s="880"/>
      <c r="AN109" s="880"/>
      <c r="AO109" s="881"/>
      <c r="AP109" s="879" t="s">
        <v>437</v>
      </c>
      <c r="AQ109" s="880"/>
      <c r="AR109" s="880"/>
      <c r="AS109" s="880"/>
      <c r="AT109" s="882"/>
      <c r="AU109" s="899" t="s">
        <v>434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435</v>
      </c>
      <c r="BR109" s="880"/>
      <c r="BS109" s="880"/>
      <c r="BT109" s="880"/>
      <c r="BU109" s="881"/>
      <c r="BV109" s="879" t="s">
        <v>436</v>
      </c>
      <c r="BW109" s="880"/>
      <c r="BX109" s="880"/>
      <c r="BY109" s="880"/>
      <c r="BZ109" s="881"/>
      <c r="CA109" s="879" t="s">
        <v>312</v>
      </c>
      <c r="CB109" s="880"/>
      <c r="CC109" s="880"/>
      <c r="CD109" s="880"/>
      <c r="CE109" s="881"/>
      <c r="CF109" s="900" t="s">
        <v>437</v>
      </c>
      <c r="CG109" s="900"/>
      <c r="CH109" s="900"/>
      <c r="CI109" s="900"/>
      <c r="CJ109" s="900"/>
      <c r="CK109" s="879" t="s">
        <v>438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435</v>
      </c>
      <c r="DH109" s="880"/>
      <c r="DI109" s="880"/>
      <c r="DJ109" s="880"/>
      <c r="DK109" s="881"/>
      <c r="DL109" s="879" t="s">
        <v>436</v>
      </c>
      <c r="DM109" s="880"/>
      <c r="DN109" s="880"/>
      <c r="DO109" s="880"/>
      <c r="DP109" s="881"/>
      <c r="DQ109" s="879" t="s">
        <v>312</v>
      </c>
      <c r="DR109" s="880"/>
      <c r="DS109" s="880"/>
      <c r="DT109" s="880"/>
      <c r="DU109" s="881"/>
      <c r="DV109" s="879" t="s">
        <v>437</v>
      </c>
      <c r="DW109" s="880"/>
      <c r="DX109" s="880"/>
      <c r="DY109" s="880"/>
      <c r="DZ109" s="882"/>
    </row>
    <row r="110" spans="1:131" s="220" customFormat="1" ht="26.25" customHeight="1" x14ac:dyDescent="0.15">
      <c r="A110" s="883" t="s">
        <v>439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2578993</v>
      </c>
      <c r="AB110" s="887"/>
      <c r="AC110" s="887"/>
      <c r="AD110" s="887"/>
      <c r="AE110" s="888"/>
      <c r="AF110" s="889">
        <v>2528283</v>
      </c>
      <c r="AG110" s="887"/>
      <c r="AH110" s="887"/>
      <c r="AI110" s="887"/>
      <c r="AJ110" s="888"/>
      <c r="AK110" s="889">
        <v>2679842</v>
      </c>
      <c r="AL110" s="887"/>
      <c r="AM110" s="887"/>
      <c r="AN110" s="887"/>
      <c r="AO110" s="888"/>
      <c r="AP110" s="890">
        <v>26.5</v>
      </c>
      <c r="AQ110" s="891"/>
      <c r="AR110" s="891"/>
      <c r="AS110" s="891"/>
      <c r="AT110" s="892"/>
      <c r="AU110" s="893" t="s">
        <v>75</v>
      </c>
      <c r="AV110" s="894"/>
      <c r="AW110" s="894"/>
      <c r="AX110" s="894"/>
      <c r="AY110" s="894"/>
      <c r="AZ110" s="916" t="s">
        <v>440</v>
      </c>
      <c r="BA110" s="884"/>
      <c r="BB110" s="884"/>
      <c r="BC110" s="884"/>
      <c r="BD110" s="884"/>
      <c r="BE110" s="884"/>
      <c r="BF110" s="884"/>
      <c r="BG110" s="884"/>
      <c r="BH110" s="884"/>
      <c r="BI110" s="884"/>
      <c r="BJ110" s="884"/>
      <c r="BK110" s="884"/>
      <c r="BL110" s="884"/>
      <c r="BM110" s="884"/>
      <c r="BN110" s="884"/>
      <c r="BO110" s="884"/>
      <c r="BP110" s="885"/>
      <c r="BQ110" s="917">
        <v>23191004</v>
      </c>
      <c r="BR110" s="918"/>
      <c r="BS110" s="918"/>
      <c r="BT110" s="918"/>
      <c r="BU110" s="918"/>
      <c r="BV110" s="918">
        <v>21898264</v>
      </c>
      <c r="BW110" s="918"/>
      <c r="BX110" s="918"/>
      <c r="BY110" s="918"/>
      <c r="BZ110" s="918"/>
      <c r="CA110" s="918">
        <v>20700251</v>
      </c>
      <c r="CB110" s="918"/>
      <c r="CC110" s="918"/>
      <c r="CD110" s="918"/>
      <c r="CE110" s="918"/>
      <c r="CF110" s="931">
        <v>205</v>
      </c>
      <c r="CG110" s="932"/>
      <c r="CH110" s="932"/>
      <c r="CI110" s="932"/>
      <c r="CJ110" s="932"/>
      <c r="CK110" s="933" t="s">
        <v>441</v>
      </c>
      <c r="CL110" s="934"/>
      <c r="CM110" s="916" t="s">
        <v>442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443</v>
      </c>
      <c r="DH110" s="918"/>
      <c r="DI110" s="918"/>
      <c r="DJ110" s="918"/>
      <c r="DK110" s="918"/>
      <c r="DL110" s="918" t="s">
        <v>444</v>
      </c>
      <c r="DM110" s="918"/>
      <c r="DN110" s="918"/>
      <c r="DO110" s="918"/>
      <c r="DP110" s="918"/>
      <c r="DQ110" s="918" t="s">
        <v>445</v>
      </c>
      <c r="DR110" s="918"/>
      <c r="DS110" s="918"/>
      <c r="DT110" s="918"/>
      <c r="DU110" s="918"/>
      <c r="DV110" s="919" t="s">
        <v>446</v>
      </c>
      <c r="DW110" s="919"/>
      <c r="DX110" s="919"/>
      <c r="DY110" s="919"/>
      <c r="DZ110" s="920"/>
    </row>
    <row r="111" spans="1:131" s="220" customFormat="1" ht="26.25" customHeight="1" x14ac:dyDescent="0.15">
      <c r="A111" s="921" t="s">
        <v>447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448</v>
      </c>
      <c r="AB111" s="925"/>
      <c r="AC111" s="925"/>
      <c r="AD111" s="925"/>
      <c r="AE111" s="926"/>
      <c r="AF111" s="927" t="s">
        <v>449</v>
      </c>
      <c r="AG111" s="925"/>
      <c r="AH111" s="925"/>
      <c r="AI111" s="925"/>
      <c r="AJ111" s="926"/>
      <c r="AK111" s="927" t="s">
        <v>445</v>
      </c>
      <c r="AL111" s="925"/>
      <c r="AM111" s="925"/>
      <c r="AN111" s="925"/>
      <c r="AO111" s="926"/>
      <c r="AP111" s="928" t="s">
        <v>443</v>
      </c>
      <c r="AQ111" s="929"/>
      <c r="AR111" s="929"/>
      <c r="AS111" s="929"/>
      <c r="AT111" s="930"/>
      <c r="AU111" s="895"/>
      <c r="AV111" s="896"/>
      <c r="AW111" s="896"/>
      <c r="AX111" s="896"/>
      <c r="AY111" s="896"/>
      <c r="AZ111" s="909" t="s">
        <v>450</v>
      </c>
      <c r="BA111" s="910"/>
      <c r="BB111" s="910"/>
      <c r="BC111" s="910"/>
      <c r="BD111" s="910"/>
      <c r="BE111" s="910"/>
      <c r="BF111" s="910"/>
      <c r="BG111" s="910"/>
      <c r="BH111" s="910"/>
      <c r="BI111" s="910"/>
      <c r="BJ111" s="910"/>
      <c r="BK111" s="910"/>
      <c r="BL111" s="910"/>
      <c r="BM111" s="910"/>
      <c r="BN111" s="910"/>
      <c r="BO111" s="910"/>
      <c r="BP111" s="911"/>
      <c r="BQ111" s="912">
        <v>5643</v>
      </c>
      <c r="BR111" s="913"/>
      <c r="BS111" s="913"/>
      <c r="BT111" s="913"/>
      <c r="BU111" s="913"/>
      <c r="BV111" s="913" t="s">
        <v>449</v>
      </c>
      <c r="BW111" s="913"/>
      <c r="BX111" s="913"/>
      <c r="BY111" s="913"/>
      <c r="BZ111" s="913"/>
      <c r="CA111" s="913" t="s">
        <v>449</v>
      </c>
      <c r="CB111" s="913"/>
      <c r="CC111" s="913"/>
      <c r="CD111" s="913"/>
      <c r="CE111" s="913"/>
      <c r="CF111" s="907" t="s">
        <v>443</v>
      </c>
      <c r="CG111" s="908"/>
      <c r="CH111" s="908"/>
      <c r="CI111" s="908"/>
      <c r="CJ111" s="908"/>
      <c r="CK111" s="935"/>
      <c r="CL111" s="936"/>
      <c r="CM111" s="909" t="s">
        <v>451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449</v>
      </c>
      <c r="DH111" s="913"/>
      <c r="DI111" s="913"/>
      <c r="DJ111" s="913"/>
      <c r="DK111" s="913"/>
      <c r="DL111" s="913" t="s">
        <v>449</v>
      </c>
      <c r="DM111" s="913"/>
      <c r="DN111" s="913"/>
      <c r="DO111" s="913"/>
      <c r="DP111" s="913"/>
      <c r="DQ111" s="913" t="s">
        <v>452</v>
      </c>
      <c r="DR111" s="913"/>
      <c r="DS111" s="913"/>
      <c r="DT111" s="913"/>
      <c r="DU111" s="913"/>
      <c r="DV111" s="914" t="s">
        <v>449</v>
      </c>
      <c r="DW111" s="914"/>
      <c r="DX111" s="914"/>
      <c r="DY111" s="914"/>
      <c r="DZ111" s="915"/>
    </row>
    <row r="112" spans="1:131" s="220" customFormat="1" ht="26.25" customHeight="1" x14ac:dyDescent="0.15">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449</v>
      </c>
      <c r="AB112" s="946"/>
      <c r="AC112" s="946"/>
      <c r="AD112" s="946"/>
      <c r="AE112" s="947"/>
      <c r="AF112" s="948" t="s">
        <v>455</v>
      </c>
      <c r="AG112" s="946"/>
      <c r="AH112" s="946"/>
      <c r="AI112" s="946"/>
      <c r="AJ112" s="947"/>
      <c r="AK112" s="948" t="s">
        <v>449</v>
      </c>
      <c r="AL112" s="946"/>
      <c r="AM112" s="946"/>
      <c r="AN112" s="946"/>
      <c r="AO112" s="947"/>
      <c r="AP112" s="949" t="s">
        <v>455</v>
      </c>
      <c r="AQ112" s="950"/>
      <c r="AR112" s="950"/>
      <c r="AS112" s="950"/>
      <c r="AT112" s="951"/>
      <c r="AU112" s="895"/>
      <c r="AV112" s="896"/>
      <c r="AW112" s="896"/>
      <c r="AX112" s="896"/>
      <c r="AY112" s="896"/>
      <c r="AZ112" s="909" t="s">
        <v>456</v>
      </c>
      <c r="BA112" s="910"/>
      <c r="BB112" s="910"/>
      <c r="BC112" s="910"/>
      <c r="BD112" s="910"/>
      <c r="BE112" s="910"/>
      <c r="BF112" s="910"/>
      <c r="BG112" s="910"/>
      <c r="BH112" s="910"/>
      <c r="BI112" s="910"/>
      <c r="BJ112" s="910"/>
      <c r="BK112" s="910"/>
      <c r="BL112" s="910"/>
      <c r="BM112" s="910"/>
      <c r="BN112" s="910"/>
      <c r="BO112" s="910"/>
      <c r="BP112" s="911"/>
      <c r="BQ112" s="912">
        <v>5869907</v>
      </c>
      <c r="BR112" s="913"/>
      <c r="BS112" s="913"/>
      <c r="BT112" s="913"/>
      <c r="BU112" s="913"/>
      <c r="BV112" s="913">
        <v>5636553</v>
      </c>
      <c r="BW112" s="913"/>
      <c r="BX112" s="913"/>
      <c r="BY112" s="913"/>
      <c r="BZ112" s="913"/>
      <c r="CA112" s="913">
        <v>5218714</v>
      </c>
      <c r="CB112" s="913"/>
      <c r="CC112" s="913"/>
      <c r="CD112" s="913"/>
      <c r="CE112" s="913"/>
      <c r="CF112" s="907">
        <v>51.7</v>
      </c>
      <c r="CG112" s="908"/>
      <c r="CH112" s="908"/>
      <c r="CI112" s="908"/>
      <c r="CJ112" s="908"/>
      <c r="CK112" s="935"/>
      <c r="CL112" s="936"/>
      <c r="CM112" s="909" t="s">
        <v>457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443</v>
      </c>
      <c r="DH112" s="913"/>
      <c r="DI112" s="913"/>
      <c r="DJ112" s="913"/>
      <c r="DK112" s="913"/>
      <c r="DL112" s="913" t="s">
        <v>443</v>
      </c>
      <c r="DM112" s="913"/>
      <c r="DN112" s="913"/>
      <c r="DO112" s="913"/>
      <c r="DP112" s="913"/>
      <c r="DQ112" s="913" t="s">
        <v>445</v>
      </c>
      <c r="DR112" s="913"/>
      <c r="DS112" s="913"/>
      <c r="DT112" s="913"/>
      <c r="DU112" s="913"/>
      <c r="DV112" s="914" t="s">
        <v>443</v>
      </c>
      <c r="DW112" s="914"/>
      <c r="DX112" s="914"/>
      <c r="DY112" s="914"/>
      <c r="DZ112" s="915"/>
    </row>
    <row r="113" spans="1:130" s="220" customFormat="1" ht="26.25" customHeight="1" x14ac:dyDescent="0.15">
      <c r="A113" s="941"/>
      <c r="B113" s="942"/>
      <c r="C113" s="910" t="s">
        <v>458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630158</v>
      </c>
      <c r="AB113" s="925"/>
      <c r="AC113" s="925"/>
      <c r="AD113" s="925"/>
      <c r="AE113" s="926"/>
      <c r="AF113" s="927">
        <v>600076</v>
      </c>
      <c r="AG113" s="925"/>
      <c r="AH113" s="925"/>
      <c r="AI113" s="925"/>
      <c r="AJ113" s="926"/>
      <c r="AK113" s="927">
        <v>594904</v>
      </c>
      <c r="AL113" s="925"/>
      <c r="AM113" s="925"/>
      <c r="AN113" s="925"/>
      <c r="AO113" s="926"/>
      <c r="AP113" s="928">
        <v>5.9</v>
      </c>
      <c r="AQ113" s="929"/>
      <c r="AR113" s="929"/>
      <c r="AS113" s="929"/>
      <c r="AT113" s="930"/>
      <c r="AU113" s="895"/>
      <c r="AV113" s="896"/>
      <c r="AW113" s="896"/>
      <c r="AX113" s="896"/>
      <c r="AY113" s="896"/>
      <c r="AZ113" s="909" t="s">
        <v>459</v>
      </c>
      <c r="BA113" s="910"/>
      <c r="BB113" s="910"/>
      <c r="BC113" s="910"/>
      <c r="BD113" s="910"/>
      <c r="BE113" s="910"/>
      <c r="BF113" s="910"/>
      <c r="BG113" s="910"/>
      <c r="BH113" s="910"/>
      <c r="BI113" s="910"/>
      <c r="BJ113" s="910"/>
      <c r="BK113" s="910"/>
      <c r="BL113" s="910"/>
      <c r="BM113" s="910"/>
      <c r="BN113" s="910"/>
      <c r="BO113" s="910"/>
      <c r="BP113" s="911"/>
      <c r="BQ113" s="912" t="s">
        <v>449</v>
      </c>
      <c r="BR113" s="913"/>
      <c r="BS113" s="913"/>
      <c r="BT113" s="913"/>
      <c r="BU113" s="913"/>
      <c r="BV113" s="913" t="s">
        <v>460</v>
      </c>
      <c r="BW113" s="913"/>
      <c r="BX113" s="913"/>
      <c r="BY113" s="913"/>
      <c r="BZ113" s="913"/>
      <c r="CA113" s="913" t="s">
        <v>445</v>
      </c>
      <c r="CB113" s="913"/>
      <c r="CC113" s="913"/>
      <c r="CD113" s="913"/>
      <c r="CE113" s="913"/>
      <c r="CF113" s="907" t="s">
        <v>449</v>
      </c>
      <c r="CG113" s="908"/>
      <c r="CH113" s="908"/>
      <c r="CI113" s="908"/>
      <c r="CJ113" s="908"/>
      <c r="CK113" s="935"/>
      <c r="CL113" s="936"/>
      <c r="CM113" s="909" t="s">
        <v>461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443</v>
      </c>
      <c r="DH113" s="946"/>
      <c r="DI113" s="946"/>
      <c r="DJ113" s="946"/>
      <c r="DK113" s="947"/>
      <c r="DL113" s="948" t="s">
        <v>452</v>
      </c>
      <c r="DM113" s="946"/>
      <c r="DN113" s="946"/>
      <c r="DO113" s="946"/>
      <c r="DP113" s="947"/>
      <c r="DQ113" s="948" t="s">
        <v>443</v>
      </c>
      <c r="DR113" s="946"/>
      <c r="DS113" s="946"/>
      <c r="DT113" s="946"/>
      <c r="DU113" s="947"/>
      <c r="DV113" s="949" t="s">
        <v>446</v>
      </c>
      <c r="DW113" s="950"/>
      <c r="DX113" s="950"/>
      <c r="DY113" s="950"/>
      <c r="DZ113" s="951"/>
    </row>
    <row r="114" spans="1:130" s="220" customFormat="1" ht="26.25" customHeight="1" x14ac:dyDescent="0.15">
      <c r="A114" s="941"/>
      <c r="B114" s="942"/>
      <c r="C114" s="910" t="s">
        <v>462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445</v>
      </c>
      <c r="AB114" s="946"/>
      <c r="AC114" s="946"/>
      <c r="AD114" s="946"/>
      <c r="AE114" s="947"/>
      <c r="AF114" s="948" t="s">
        <v>449</v>
      </c>
      <c r="AG114" s="946"/>
      <c r="AH114" s="946"/>
      <c r="AI114" s="946"/>
      <c r="AJ114" s="947"/>
      <c r="AK114" s="948" t="s">
        <v>449</v>
      </c>
      <c r="AL114" s="946"/>
      <c r="AM114" s="946"/>
      <c r="AN114" s="946"/>
      <c r="AO114" s="947"/>
      <c r="AP114" s="949" t="s">
        <v>445</v>
      </c>
      <c r="AQ114" s="950"/>
      <c r="AR114" s="950"/>
      <c r="AS114" s="950"/>
      <c r="AT114" s="951"/>
      <c r="AU114" s="895"/>
      <c r="AV114" s="896"/>
      <c r="AW114" s="896"/>
      <c r="AX114" s="896"/>
      <c r="AY114" s="896"/>
      <c r="AZ114" s="909" t="s">
        <v>463</v>
      </c>
      <c r="BA114" s="910"/>
      <c r="BB114" s="910"/>
      <c r="BC114" s="910"/>
      <c r="BD114" s="910"/>
      <c r="BE114" s="910"/>
      <c r="BF114" s="910"/>
      <c r="BG114" s="910"/>
      <c r="BH114" s="910"/>
      <c r="BI114" s="910"/>
      <c r="BJ114" s="910"/>
      <c r="BK114" s="910"/>
      <c r="BL114" s="910"/>
      <c r="BM114" s="910"/>
      <c r="BN114" s="910"/>
      <c r="BO114" s="910"/>
      <c r="BP114" s="911"/>
      <c r="BQ114" s="912">
        <v>3082527</v>
      </c>
      <c r="BR114" s="913"/>
      <c r="BS114" s="913"/>
      <c r="BT114" s="913"/>
      <c r="BU114" s="913"/>
      <c r="BV114" s="913">
        <v>3107123</v>
      </c>
      <c r="BW114" s="913"/>
      <c r="BX114" s="913"/>
      <c r="BY114" s="913"/>
      <c r="BZ114" s="913"/>
      <c r="CA114" s="913">
        <v>3257085</v>
      </c>
      <c r="CB114" s="913"/>
      <c r="CC114" s="913"/>
      <c r="CD114" s="913"/>
      <c r="CE114" s="913"/>
      <c r="CF114" s="907">
        <v>32.299999999999997</v>
      </c>
      <c r="CG114" s="908"/>
      <c r="CH114" s="908"/>
      <c r="CI114" s="908"/>
      <c r="CJ114" s="908"/>
      <c r="CK114" s="935"/>
      <c r="CL114" s="93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449</v>
      </c>
      <c r="DM114" s="946"/>
      <c r="DN114" s="946"/>
      <c r="DO114" s="946"/>
      <c r="DP114" s="947"/>
      <c r="DQ114" s="948" t="s">
        <v>449</v>
      </c>
      <c r="DR114" s="946"/>
      <c r="DS114" s="946"/>
      <c r="DT114" s="946"/>
      <c r="DU114" s="947"/>
      <c r="DV114" s="949" t="s">
        <v>443</v>
      </c>
      <c r="DW114" s="950"/>
      <c r="DX114" s="950"/>
      <c r="DY114" s="950"/>
      <c r="DZ114" s="951"/>
    </row>
    <row r="115" spans="1:130" s="220" customFormat="1" ht="26.25" customHeight="1" x14ac:dyDescent="0.15">
      <c r="A115" s="941"/>
      <c r="B115" s="942"/>
      <c r="C115" s="910" t="s">
        <v>465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7051</v>
      </c>
      <c r="AB115" s="925"/>
      <c r="AC115" s="925"/>
      <c r="AD115" s="925"/>
      <c r="AE115" s="926"/>
      <c r="AF115" s="927">
        <v>6942</v>
      </c>
      <c r="AG115" s="925"/>
      <c r="AH115" s="925"/>
      <c r="AI115" s="925"/>
      <c r="AJ115" s="926"/>
      <c r="AK115" s="927">
        <v>12131</v>
      </c>
      <c r="AL115" s="925"/>
      <c r="AM115" s="925"/>
      <c r="AN115" s="925"/>
      <c r="AO115" s="926"/>
      <c r="AP115" s="928">
        <v>0.1</v>
      </c>
      <c r="AQ115" s="929"/>
      <c r="AR115" s="929"/>
      <c r="AS115" s="929"/>
      <c r="AT115" s="930"/>
      <c r="AU115" s="895"/>
      <c r="AV115" s="896"/>
      <c r="AW115" s="896"/>
      <c r="AX115" s="896"/>
      <c r="AY115" s="896"/>
      <c r="AZ115" s="909" t="s">
        <v>466</v>
      </c>
      <c r="BA115" s="910"/>
      <c r="BB115" s="910"/>
      <c r="BC115" s="910"/>
      <c r="BD115" s="910"/>
      <c r="BE115" s="910"/>
      <c r="BF115" s="910"/>
      <c r="BG115" s="910"/>
      <c r="BH115" s="910"/>
      <c r="BI115" s="910"/>
      <c r="BJ115" s="910"/>
      <c r="BK115" s="910"/>
      <c r="BL115" s="910"/>
      <c r="BM115" s="910"/>
      <c r="BN115" s="910"/>
      <c r="BO115" s="910"/>
      <c r="BP115" s="911"/>
      <c r="BQ115" s="912" t="s">
        <v>443</v>
      </c>
      <c r="BR115" s="913"/>
      <c r="BS115" s="913"/>
      <c r="BT115" s="913"/>
      <c r="BU115" s="913"/>
      <c r="BV115" s="913" t="s">
        <v>444</v>
      </c>
      <c r="BW115" s="913"/>
      <c r="BX115" s="913"/>
      <c r="BY115" s="913"/>
      <c r="BZ115" s="913"/>
      <c r="CA115" s="913" t="s">
        <v>449</v>
      </c>
      <c r="CB115" s="913"/>
      <c r="CC115" s="913"/>
      <c r="CD115" s="913"/>
      <c r="CE115" s="913"/>
      <c r="CF115" s="907" t="s">
        <v>449</v>
      </c>
      <c r="CG115" s="908"/>
      <c r="CH115" s="908"/>
      <c r="CI115" s="908"/>
      <c r="CJ115" s="908"/>
      <c r="CK115" s="935"/>
      <c r="CL115" s="936"/>
      <c r="CM115" s="909" t="s">
        <v>467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449</v>
      </c>
      <c r="DH115" s="946"/>
      <c r="DI115" s="946"/>
      <c r="DJ115" s="946"/>
      <c r="DK115" s="947"/>
      <c r="DL115" s="948" t="s">
        <v>449</v>
      </c>
      <c r="DM115" s="946"/>
      <c r="DN115" s="946"/>
      <c r="DO115" s="946"/>
      <c r="DP115" s="947"/>
      <c r="DQ115" s="948" t="s">
        <v>449</v>
      </c>
      <c r="DR115" s="946"/>
      <c r="DS115" s="946"/>
      <c r="DT115" s="946"/>
      <c r="DU115" s="947"/>
      <c r="DV115" s="949" t="s">
        <v>443</v>
      </c>
      <c r="DW115" s="950"/>
      <c r="DX115" s="950"/>
      <c r="DY115" s="950"/>
      <c r="DZ115" s="951"/>
    </row>
    <row r="116" spans="1:130" s="220" customFormat="1" ht="26.25" customHeight="1" x14ac:dyDescent="0.15">
      <c r="A116" s="943"/>
      <c r="B116" s="944"/>
      <c r="C116" s="952" t="s">
        <v>468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460</v>
      </c>
      <c r="AB116" s="946"/>
      <c r="AC116" s="946"/>
      <c r="AD116" s="946"/>
      <c r="AE116" s="947"/>
      <c r="AF116" s="948" t="s">
        <v>455</v>
      </c>
      <c r="AG116" s="946"/>
      <c r="AH116" s="946"/>
      <c r="AI116" s="946"/>
      <c r="AJ116" s="947"/>
      <c r="AK116" s="948" t="s">
        <v>443</v>
      </c>
      <c r="AL116" s="946"/>
      <c r="AM116" s="946"/>
      <c r="AN116" s="946"/>
      <c r="AO116" s="947"/>
      <c r="AP116" s="949" t="s">
        <v>445</v>
      </c>
      <c r="AQ116" s="950"/>
      <c r="AR116" s="950"/>
      <c r="AS116" s="950"/>
      <c r="AT116" s="951"/>
      <c r="AU116" s="895"/>
      <c r="AV116" s="896"/>
      <c r="AW116" s="896"/>
      <c r="AX116" s="896"/>
      <c r="AY116" s="896"/>
      <c r="AZ116" s="954" t="s">
        <v>469</v>
      </c>
      <c r="BA116" s="955"/>
      <c r="BB116" s="955"/>
      <c r="BC116" s="955"/>
      <c r="BD116" s="955"/>
      <c r="BE116" s="955"/>
      <c r="BF116" s="955"/>
      <c r="BG116" s="955"/>
      <c r="BH116" s="955"/>
      <c r="BI116" s="955"/>
      <c r="BJ116" s="955"/>
      <c r="BK116" s="955"/>
      <c r="BL116" s="955"/>
      <c r="BM116" s="955"/>
      <c r="BN116" s="955"/>
      <c r="BO116" s="955"/>
      <c r="BP116" s="956"/>
      <c r="BQ116" s="912" t="s">
        <v>449</v>
      </c>
      <c r="BR116" s="913"/>
      <c r="BS116" s="913"/>
      <c r="BT116" s="913"/>
      <c r="BU116" s="913"/>
      <c r="BV116" s="913" t="s">
        <v>444</v>
      </c>
      <c r="BW116" s="913"/>
      <c r="BX116" s="913"/>
      <c r="BY116" s="913"/>
      <c r="BZ116" s="913"/>
      <c r="CA116" s="913" t="s">
        <v>443</v>
      </c>
      <c r="CB116" s="913"/>
      <c r="CC116" s="913"/>
      <c r="CD116" s="913"/>
      <c r="CE116" s="913"/>
      <c r="CF116" s="907" t="s">
        <v>449</v>
      </c>
      <c r="CG116" s="908"/>
      <c r="CH116" s="908"/>
      <c r="CI116" s="908"/>
      <c r="CJ116" s="908"/>
      <c r="CK116" s="935"/>
      <c r="CL116" s="936"/>
      <c r="CM116" s="909" t="s">
        <v>470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5643</v>
      </c>
      <c r="DH116" s="946"/>
      <c r="DI116" s="946"/>
      <c r="DJ116" s="946"/>
      <c r="DK116" s="947"/>
      <c r="DL116" s="948" t="s">
        <v>449</v>
      </c>
      <c r="DM116" s="946"/>
      <c r="DN116" s="946"/>
      <c r="DO116" s="946"/>
      <c r="DP116" s="947"/>
      <c r="DQ116" s="948" t="s">
        <v>449</v>
      </c>
      <c r="DR116" s="946"/>
      <c r="DS116" s="946"/>
      <c r="DT116" s="946"/>
      <c r="DU116" s="947"/>
      <c r="DV116" s="949" t="s">
        <v>443</v>
      </c>
      <c r="DW116" s="950"/>
      <c r="DX116" s="950"/>
      <c r="DY116" s="950"/>
      <c r="DZ116" s="951"/>
    </row>
    <row r="117" spans="1:130" s="220"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471</v>
      </c>
      <c r="Z117" s="881"/>
      <c r="AA117" s="965">
        <v>3216202</v>
      </c>
      <c r="AB117" s="966"/>
      <c r="AC117" s="966"/>
      <c r="AD117" s="966"/>
      <c r="AE117" s="967"/>
      <c r="AF117" s="968">
        <v>3135301</v>
      </c>
      <c r="AG117" s="966"/>
      <c r="AH117" s="966"/>
      <c r="AI117" s="966"/>
      <c r="AJ117" s="967"/>
      <c r="AK117" s="968">
        <v>3286877</v>
      </c>
      <c r="AL117" s="966"/>
      <c r="AM117" s="966"/>
      <c r="AN117" s="966"/>
      <c r="AO117" s="967"/>
      <c r="AP117" s="969"/>
      <c r="AQ117" s="970"/>
      <c r="AR117" s="970"/>
      <c r="AS117" s="970"/>
      <c r="AT117" s="971"/>
      <c r="AU117" s="895"/>
      <c r="AV117" s="896"/>
      <c r="AW117" s="896"/>
      <c r="AX117" s="896"/>
      <c r="AY117" s="896"/>
      <c r="AZ117" s="961" t="s">
        <v>472</v>
      </c>
      <c r="BA117" s="962"/>
      <c r="BB117" s="962"/>
      <c r="BC117" s="962"/>
      <c r="BD117" s="962"/>
      <c r="BE117" s="962"/>
      <c r="BF117" s="962"/>
      <c r="BG117" s="962"/>
      <c r="BH117" s="962"/>
      <c r="BI117" s="962"/>
      <c r="BJ117" s="962"/>
      <c r="BK117" s="962"/>
      <c r="BL117" s="962"/>
      <c r="BM117" s="962"/>
      <c r="BN117" s="962"/>
      <c r="BO117" s="962"/>
      <c r="BP117" s="963"/>
      <c r="BQ117" s="912" t="s">
        <v>449</v>
      </c>
      <c r="BR117" s="913"/>
      <c r="BS117" s="913"/>
      <c r="BT117" s="913"/>
      <c r="BU117" s="913"/>
      <c r="BV117" s="913" t="s">
        <v>443</v>
      </c>
      <c r="BW117" s="913"/>
      <c r="BX117" s="913"/>
      <c r="BY117" s="913"/>
      <c r="BZ117" s="913"/>
      <c r="CA117" s="913" t="s">
        <v>448</v>
      </c>
      <c r="CB117" s="913"/>
      <c r="CC117" s="913"/>
      <c r="CD117" s="913"/>
      <c r="CE117" s="913"/>
      <c r="CF117" s="907" t="s">
        <v>444</v>
      </c>
      <c r="CG117" s="908"/>
      <c r="CH117" s="908"/>
      <c r="CI117" s="908"/>
      <c r="CJ117" s="908"/>
      <c r="CK117" s="935"/>
      <c r="CL117" s="936"/>
      <c r="CM117" s="909" t="s">
        <v>473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452</v>
      </c>
      <c r="DH117" s="946"/>
      <c r="DI117" s="946"/>
      <c r="DJ117" s="946"/>
      <c r="DK117" s="947"/>
      <c r="DL117" s="948" t="s">
        <v>449</v>
      </c>
      <c r="DM117" s="946"/>
      <c r="DN117" s="946"/>
      <c r="DO117" s="946"/>
      <c r="DP117" s="947"/>
      <c r="DQ117" s="948" t="s">
        <v>449</v>
      </c>
      <c r="DR117" s="946"/>
      <c r="DS117" s="946"/>
      <c r="DT117" s="946"/>
      <c r="DU117" s="947"/>
      <c r="DV117" s="949" t="s">
        <v>445</v>
      </c>
      <c r="DW117" s="950"/>
      <c r="DX117" s="950"/>
      <c r="DY117" s="950"/>
      <c r="DZ117" s="951"/>
    </row>
    <row r="118" spans="1:130" s="220" customFormat="1" ht="26.25" customHeight="1" x14ac:dyDescent="0.15">
      <c r="A118" s="899" t="s">
        <v>438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435</v>
      </c>
      <c r="AB118" s="880"/>
      <c r="AC118" s="880"/>
      <c r="AD118" s="880"/>
      <c r="AE118" s="881"/>
      <c r="AF118" s="879" t="s">
        <v>436</v>
      </c>
      <c r="AG118" s="880"/>
      <c r="AH118" s="880"/>
      <c r="AI118" s="880"/>
      <c r="AJ118" s="881"/>
      <c r="AK118" s="879" t="s">
        <v>312</v>
      </c>
      <c r="AL118" s="880"/>
      <c r="AM118" s="880"/>
      <c r="AN118" s="880"/>
      <c r="AO118" s="881"/>
      <c r="AP118" s="957" t="s">
        <v>437</v>
      </c>
      <c r="AQ118" s="958"/>
      <c r="AR118" s="958"/>
      <c r="AS118" s="958"/>
      <c r="AT118" s="959"/>
      <c r="AU118" s="895"/>
      <c r="AV118" s="896"/>
      <c r="AW118" s="896"/>
      <c r="AX118" s="896"/>
      <c r="AY118" s="896"/>
      <c r="AZ118" s="960" t="s">
        <v>474</v>
      </c>
      <c r="BA118" s="952"/>
      <c r="BB118" s="952"/>
      <c r="BC118" s="952"/>
      <c r="BD118" s="952"/>
      <c r="BE118" s="952"/>
      <c r="BF118" s="952"/>
      <c r="BG118" s="952"/>
      <c r="BH118" s="952"/>
      <c r="BI118" s="952"/>
      <c r="BJ118" s="952"/>
      <c r="BK118" s="952"/>
      <c r="BL118" s="952"/>
      <c r="BM118" s="952"/>
      <c r="BN118" s="952"/>
      <c r="BO118" s="952"/>
      <c r="BP118" s="953"/>
      <c r="BQ118" s="986" t="s">
        <v>443</v>
      </c>
      <c r="BR118" s="987"/>
      <c r="BS118" s="987"/>
      <c r="BT118" s="987"/>
      <c r="BU118" s="987"/>
      <c r="BV118" s="987" t="s">
        <v>449</v>
      </c>
      <c r="BW118" s="987"/>
      <c r="BX118" s="987"/>
      <c r="BY118" s="987"/>
      <c r="BZ118" s="987"/>
      <c r="CA118" s="987" t="s">
        <v>443</v>
      </c>
      <c r="CB118" s="987"/>
      <c r="CC118" s="987"/>
      <c r="CD118" s="987"/>
      <c r="CE118" s="987"/>
      <c r="CF118" s="907" t="s">
        <v>443</v>
      </c>
      <c r="CG118" s="908"/>
      <c r="CH118" s="908"/>
      <c r="CI118" s="908"/>
      <c r="CJ118" s="908"/>
      <c r="CK118" s="935"/>
      <c r="CL118" s="936"/>
      <c r="CM118" s="909" t="s">
        <v>475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448</v>
      </c>
      <c r="DH118" s="946"/>
      <c r="DI118" s="946"/>
      <c r="DJ118" s="946"/>
      <c r="DK118" s="947"/>
      <c r="DL118" s="948" t="s">
        <v>449</v>
      </c>
      <c r="DM118" s="946"/>
      <c r="DN118" s="946"/>
      <c r="DO118" s="946"/>
      <c r="DP118" s="947"/>
      <c r="DQ118" s="948" t="s">
        <v>449</v>
      </c>
      <c r="DR118" s="946"/>
      <c r="DS118" s="946"/>
      <c r="DT118" s="946"/>
      <c r="DU118" s="947"/>
      <c r="DV118" s="949" t="s">
        <v>452</v>
      </c>
      <c r="DW118" s="950"/>
      <c r="DX118" s="950"/>
      <c r="DY118" s="950"/>
      <c r="DZ118" s="951"/>
    </row>
    <row r="119" spans="1:130" s="220" customFormat="1" ht="26.25" customHeight="1" x14ac:dyDescent="0.15">
      <c r="A119" s="1043" t="s">
        <v>441</v>
      </c>
      <c r="B119" s="934"/>
      <c r="C119" s="916" t="s">
        <v>442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449</v>
      </c>
      <c r="AB119" s="887"/>
      <c r="AC119" s="887"/>
      <c r="AD119" s="887"/>
      <c r="AE119" s="888"/>
      <c r="AF119" s="889" t="s">
        <v>444</v>
      </c>
      <c r="AG119" s="887"/>
      <c r="AH119" s="887"/>
      <c r="AI119" s="887"/>
      <c r="AJ119" s="888"/>
      <c r="AK119" s="889" t="s">
        <v>443</v>
      </c>
      <c r="AL119" s="887"/>
      <c r="AM119" s="887"/>
      <c r="AN119" s="887"/>
      <c r="AO119" s="888"/>
      <c r="AP119" s="890" t="s">
        <v>449</v>
      </c>
      <c r="AQ119" s="891"/>
      <c r="AR119" s="891"/>
      <c r="AS119" s="891"/>
      <c r="AT119" s="892"/>
      <c r="AU119" s="897"/>
      <c r="AV119" s="898"/>
      <c r="AW119" s="898"/>
      <c r="AX119" s="898"/>
      <c r="AY119" s="898"/>
      <c r="AZ119" s="241" t="s">
        <v>192</v>
      </c>
      <c r="BA119" s="241"/>
      <c r="BB119" s="241"/>
      <c r="BC119" s="241"/>
      <c r="BD119" s="241"/>
      <c r="BE119" s="241"/>
      <c r="BF119" s="241"/>
      <c r="BG119" s="241"/>
      <c r="BH119" s="241"/>
      <c r="BI119" s="241"/>
      <c r="BJ119" s="241"/>
      <c r="BK119" s="241"/>
      <c r="BL119" s="241"/>
      <c r="BM119" s="241"/>
      <c r="BN119" s="241"/>
      <c r="BO119" s="964" t="s">
        <v>476</v>
      </c>
      <c r="BP119" s="992"/>
      <c r="BQ119" s="986">
        <v>32149081</v>
      </c>
      <c r="BR119" s="987"/>
      <c r="BS119" s="987"/>
      <c r="BT119" s="987"/>
      <c r="BU119" s="987"/>
      <c r="BV119" s="987">
        <v>30641940</v>
      </c>
      <c r="BW119" s="987"/>
      <c r="BX119" s="987"/>
      <c r="BY119" s="987"/>
      <c r="BZ119" s="987"/>
      <c r="CA119" s="987">
        <v>29176050</v>
      </c>
      <c r="CB119" s="987"/>
      <c r="CC119" s="987"/>
      <c r="CD119" s="987"/>
      <c r="CE119" s="987"/>
      <c r="CF119" s="988"/>
      <c r="CG119" s="989"/>
      <c r="CH119" s="989"/>
      <c r="CI119" s="989"/>
      <c r="CJ119" s="990"/>
      <c r="CK119" s="937"/>
      <c r="CL119" s="938"/>
      <c r="CM119" s="960" t="s">
        <v>477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448</v>
      </c>
      <c r="DH119" s="973"/>
      <c r="DI119" s="973"/>
      <c r="DJ119" s="973"/>
      <c r="DK119" s="974"/>
      <c r="DL119" s="972" t="s">
        <v>449</v>
      </c>
      <c r="DM119" s="973"/>
      <c r="DN119" s="973"/>
      <c r="DO119" s="973"/>
      <c r="DP119" s="974"/>
      <c r="DQ119" s="972" t="s">
        <v>449</v>
      </c>
      <c r="DR119" s="973"/>
      <c r="DS119" s="973"/>
      <c r="DT119" s="973"/>
      <c r="DU119" s="974"/>
      <c r="DV119" s="975" t="s">
        <v>478</v>
      </c>
      <c r="DW119" s="976"/>
      <c r="DX119" s="976"/>
      <c r="DY119" s="976"/>
      <c r="DZ119" s="977"/>
    </row>
    <row r="120" spans="1:130" s="220" customFormat="1" ht="26.25" customHeight="1" x14ac:dyDescent="0.15">
      <c r="A120" s="1044"/>
      <c r="B120" s="936"/>
      <c r="C120" s="909" t="s">
        <v>451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444</v>
      </c>
      <c r="AB120" s="946"/>
      <c r="AC120" s="946"/>
      <c r="AD120" s="946"/>
      <c r="AE120" s="947"/>
      <c r="AF120" s="948" t="s">
        <v>443</v>
      </c>
      <c r="AG120" s="946"/>
      <c r="AH120" s="946"/>
      <c r="AI120" s="946"/>
      <c r="AJ120" s="947"/>
      <c r="AK120" s="948" t="s">
        <v>445</v>
      </c>
      <c r="AL120" s="946"/>
      <c r="AM120" s="946"/>
      <c r="AN120" s="946"/>
      <c r="AO120" s="947"/>
      <c r="AP120" s="949" t="s">
        <v>449</v>
      </c>
      <c r="AQ120" s="950"/>
      <c r="AR120" s="950"/>
      <c r="AS120" s="950"/>
      <c r="AT120" s="951"/>
      <c r="AU120" s="978" t="s">
        <v>479</v>
      </c>
      <c r="AV120" s="979"/>
      <c r="AW120" s="979"/>
      <c r="AX120" s="979"/>
      <c r="AY120" s="980"/>
      <c r="AZ120" s="916" t="s">
        <v>480</v>
      </c>
      <c r="BA120" s="884"/>
      <c r="BB120" s="884"/>
      <c r="BC120" s="884"/>
      <c r="BD120" s="884"/>
      <c r="BE120" s="884"/>
      <c r="BF120" s="884"/>
      <c r="BG120" s="884"/>
      <c r="BH120" s="884"/>
      <c r="BI120" s="884"/>
      <c r="BJ120" s="884"/>
      <c r="BK120" s="884"/>
      <c r="BL120" s="884"/>
      <c r="BM120" s="884"/>
      <c r="BN120" s="884"/>
      <c r="BO120" s="884"/>
      <c r="BP120" s="885"/>
      <c r="BQ120" s="917">
        <v>5285433</v>
      </c>
      <c r="BR120" s="918"/>
      <c r="BS120" s="918"/>
      <c r="BT120" s="918"/>
      <c r="BU120" s="918"/>
      <c r="BV120" s="918">
        <v>5696185</v>
      </c>
      <c r="BW120" s="918"/>
      <c r="BX120" s="918"/>
      <c r="BY120" s="918"/>
      <c r="BZ120" s="918"/>
      <c r="CA120" s="918">
        <v>6607686</v>
      </c>
      <c r="CB120" s="918"/>
      <c r="CC120" s="918"/>
      <c r="CD120" s="918"/>
      <c r="CE120" s="918"/>
      <c r="CF120" s="931">
        <v>65.400000000000006</v>
      </c>
      <c r="CG120" s="932"/>
      <c r="CH120" s="932"/>
      <c r="CI120" s="932"/>
      <c r="CJ120" s="932"/>
      <c r="CK120" s="993" t="s">
        <v>481</v>
      </c>
      <c r="CL120" s="994"/>
      <c r="CM120" s="994"/>
      <c r="CN120" s="994"/>
      <c r="CO120" s="995"/>
      <c r="CP120" s="1001" t="s">
        <v>482</v>
      </c>
      <c r="CQ120" s="1002"/>
      <c r="CR120" s="1002"/>
      <c r="CS120" s="1002"/>
      <c r="CT120" s="1002"/>
      <c r="CU120" s="1002"/>
      <c r="CV120" s="1002"/>
      <c r="CW120" s="1002"/>
      <c r="CX120" s="1002"/>
      <c r="CY120" s="1002"/>
      <c r="CZ120" s="1002"/>
      <c r="DA120" s="1002"/>
      <c r="DB120" s="1002"/>
      <c r="DC120" s="1002"/>
      <c r="DD120" s="1002"/>
      <c r="DE120" s="1002"/>
      <c r="DF120" s="1003"/>
      <c r="DG120" s="917">
        <v>4771554</v>
      </c>
      <c r="DH120" s="918"/>
      <c r="DI120" s="918"/>
      <c r="DJ120" s="918"/>
      <c r="DK120" s="918"/>
      <c r="DL120" s="918">
        <v>4541433</v>
      </c>
      <c r="DM120" s="918"/>
      <c r="DN120" s="918"/>
      <c r="DO120" s="918"/>
      <c r="DP120" s="918"/>
      <c r="DQ120" s="918">
        <v>4223524</v>
      </c>
      <c r="DR120" s="918"/>
      <c r="DS120" s="918"/>
      <c r="DT120" s="918"/>
      <c r="DU120" s="918"/>
      <c r="DV120" s="919">
        <v>41.8</v>
      </c>
      <c r="DW120" s="919"/>
      <c r="DX120" s="919"/>
      <c r="DY120" s="919"/>
      <c r="DZ120" s="920"/>
    </row>
    <row r="121" spans="1:130" s="220" customFormat="1" ht="26.25" customHeight="1" x14ac:dyDescent="0.15">
      <c r="A121" s="1044"/>
      <c r="B121" s="936"/>
      <c r="C121" s="961" t="s">
        <v>483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443</v>
      </c>
      <c r="AB121" s="946"/>
      <c r="AC121" s="946"/>
      <c r="AD121" s="946"/>
      <c r="AE121" s="947"/>
      <c r="AF121" s="948" t="s">
        <v>443</v>
      </c>
      <c r="AG121" s="946"/>
      <c r="AH121" s="946"/>
      <c r="AI121" s="946"/>
      <c r="AJ121" s="947"/>
      <c r="AK121" s="948" t="s">
        <v>443</v>
      </c>
      <c r="AL121" s="946"/>
      <c r="AM121" s="946"/>
      <c r="AN121" s="946"/>
      <c r="AO121" s="947"/>
      <c r="AP121" s="949" t="s">
        <v>443</v>
      </c>
      <c r="AQ121" s="950"/>
      <c r="AR121" s="950"/>
      <c r="AS121" s="950"/>
      <c r="AT121" s="951"/>
      <c r="AU121" s="981"/>
      <c r="AV121" s="982"/>
      <c r="AW121" s="982"/>
      <c r="AX121" s="982"/>
      <c r="AY121" s="983"/>
      <c r="AZ121" s="909" t="s">
        <v>484</v>
      </c>
      <c r="BA121" s="910"/>
      <c r="BB121" s="910"/>
      <c r="BC121" s="910"/>
      <c r="BD121" s="910"/>
      <c r="BE121" s="910"/>
      <c r="BF121" s="910"/>
      <c r="BG121" s="910"/>
      <c r="BH121" s="910"/>
      <c r="BI121" s="910"/>
      <c r="BJ121" s="910"/>
      <c r="BK121" s="910"/>
      <c r="BL121" s="910"/>
      <c r="BM121" s="910"/>
      <c r="BN121" s="910"/>
      <c r="BO121" s="910"/>
      <c r="BP121" s="911"/>
      <c r="BQ121" s="912">
        <v>497074</v>
      </c>
      <c r="BR121" s="913"/>
      <c r="BS121" s="913"/>
      <c r="BT121" s="913"/>
      <c r="BU121" s="913"/>
      <c r="BV121" s="913">
        <v>436974</v>
      </c>
      <c r="BW121" s="913"/>
      <c r="BX121" s="913"/>
      <c r="BY121" s="913"/>
      <c r="BZ121" s="913"/>
      <c r="CA121" s="913">
        <v>403826</v>
      </c>
      <c r="CB121" s="913"/>
      <c r="CC121" s="913"/>
      <c r="CD121" s="913"/>
      <c r="CE121" s="913"/>
      <c r="CF121" s="907">
        <v>4</v>
      </c>
      <c r="CG121" s="908"/>
      <c r="CH121" s="908"/>
      <c r="CI121" s="908"/>
      <c r="CJ121" s="908"/>
      <c r="CK121" s="996"/>
      <c r="CL121" s="997"/>
      <c r="CM121" s="997"/>
      <c r="CN121" s="997"/>
      <c r="CO121" s="998"/>
      <c r="CP121" s="1006" t="s">
        <v>485</v>
      </c>
      <c r="CQ121" s="1007"/>
      <c r="CR121" s="1007"/>
      <c r="CS121" s="1007"/>
      <c r="CT121" s="1007"/>
      <c r="CU121" s="1007"/>
      <c r="CV121" s="1007"/>
      <c r="CW121" s="1007"/>
      <c r="CX121" s="1007"/>
      <c r="CY121" s="1007"/>
      <c r="CZ121" s="1007"/>
      <c r="DA121" s="1007"/>
      <c r="DB121" s="1007"/>
      <c r="DC121" s="1007"/>
      <c r="DD121" s="1007"/>
      <c r="DE121" s="1007"/>
      <c r="DF121" s="1008"/>
      <c r="DG121" s="912">
        <v>1098353</v>
      </c>
      <c r="DH121" s="913"/>
      <c r="DI121" s="913"/>
      <c r="DJ121" s="913"/>
      <c r="DK121" s="913"/>
      <c r="DL121" s="913">
        <v>1095120</v>
      </c>
      <c r="DM121" s="913"/>
      <c r="DN121" s="913"/>
      <c r="DO121" s="913"/>
      <c r="DP121" s="913"/>
      <c r="DQ121" s="913">
        <v>995190</v>
      </c>
      <c r="DR121" s="913"/>
      <c r="DS121" s="913"/>
      <c r="DT121" s="913"/>
      <c r="DU121" s="913"/>
      <c r="DV121" s="914">
        <v>9.9</v>
      </c>
      <c r="DW121" s="914"/>
      <c r="DX121" s="914"/>
      <c r="DY121" s="914"/>
      <c r="DZ121" s="915"/>
    </row>
    <row r="122" spans="1:130" s="220" customFormat="1" ht="26.25" customHeight="1" x14ac:dyDescent="0.15">
      <c r="A122" s="1044"/>
      <c r="B122" s="93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444</v>
      </c>
      <c r="AB122" s="946"/>
      <c r="AC122" s="946"/>
      <c r="AD122" s="946"/>
      <c r="AE122" s="947"/>
      <c r="AF122" s="948" t="s">
        <v>443</v>
      </c>
      <c r="AG122" s="946"/>
      <c r="AH122" s="946"/>
      <c r="AI122" s="946"/>
      <c r="AJ122" s="947"/>
      <c r="AK122" s="948" t="s">
        <v>445</v>
      </c>
      <c r="AL122" s="946"/>
      <c r="AM122" s="946"/>
      <c r="AN122" s="946"/>
      <c r="AO122" s="947"/>
      <c r="AP122" s="949" t="s">
        <v>444</v>
      </c>
      <c r="AQ122" s="950"/>
      <c r="AR122" s="950"/>
      <c r="AS122" s="950"/>
      <c r="AT122" s="951"/>
      <c r="AU122" s="981"/>
      <c r="AV122" s="982"/>
      <c r="AW122" s="982"/>
      <c r="AX122" s="982"/>
      <c r="AY122" s="983"/>
      <c r="AZ122" s="960" t="s">
        <v>486</v>
      </c>
      <c r="BA122" s="952"/>
      <c r="BB122" s="952"/>
      <c r="BC122" s="952"/>
      <c r="BD122" s="952"/>
      <c r="BE122" s="952"/>
      <c r="BF122" s="952"/>
      <c r="BG122" s="952"/>
      <c r="BH122" s="952"/>
      <c r="BI122" s="952"/>
      <c r="BJ122" s="952"/>
      <c r="BK122" s="952"/>
      <c r="BL122" s="952"/>
      <c r="BM122" s="952"/>
      <c r="BN122" s="952"/>
      <c r="BO122" s="952"/>
      <c r="BP122" s="953"/>
      <c r="BQ122" s="986">
        <v>24739185</v>
      </c>
      <c r="BR122" s="987"/>
      <c r="BS122" s="987"/>
      <c r="BT122" s="987"/>
      <c r="BU122" s="987"/>
      <c r="BV122" s="987">
        <v>23532261</v>
      </c>
      <c r="BW122" s="987"/>
      <c r="BX122" s="987"/>
      <c r="BY122" s="987"/>
      <c r="BZ122" s="987"/>
      <c r="CA122" s="987">
        <v>21306506</v>
      </c>
      <c r="CB122" s="987"/>
      <c r="CC122" s="987"/>
      <c r="CD122" s="987"/>
      <c r="CE122" s="987"/>
      <c r="CF122" s="1004">
        <v>211</v>
      </c>
      <c r="CG122" s="1005"/>
      <c r="CH122" s="1005"/>
      <c r="CI122" s="1005"/>
      <c r="CJ122" s="1005"/>
      <c r="CK122" s="996"/>
      <c r="CL122" s="997"/>
      <c r="CM122" s="997"/>
      <c r="CN122" s="997"/>
      <c r="CO122" s="998"/>
      <c r="CP122" s="1006" t="s">
        <v>487</v>
      </c>
      <c r="CQ122" s="1007"/>
      <c r="CR122" s="1007"/>
      <c r="CS122" s="1007"/>
      <c r="CT122" s="1007"/>
      <c r="CU122" s="1007"/>
      <c r="CV122" s="1007"/>
      <c r="CW122" s="1007"/>
      <c r="CX122" s="1007"/>
      <c r="CY122" s="1007"/>
      <c r="CZ122" s="1007"/>
      <c r="DA122" s="1007"/>
      <c r="DB122" s="1007"/>
      <c r="DC122" s="1007"/>
      <c r="DD122" s="1007"/>
      <c r="DE122" s="1007"/>
      <c r="DF122" s="1008"/>
      <c r="DG122" s="912" t="s">
        <v>443</v>
      </c>
      <c r="DH122" s="913"/>
      <c r="DI122" s="913"/>
      <c r="DJ122" s="913"/>
      <c r="DK122" s="913"/>
      <c r="DL122" s="913" t="s">
        <v>445</v>
      </c>
      <c r="DM122" s="913"/>
      <c r="DN122" s="913"/>
      <c r="DO122" s="913"/>
      <c r="DP122" s="913"/>
      <c r="DQ122" s="913" t="s">
        <v>449</v>
      </c>
      <c r="DR122" s="913"/>
      <c r="DS122" s="913"/>
      <c r="DT122" s="913"/>
      <c r="DU122" s="913"/>
      <c r="DV122" s="914" t="s">
        <v>449</v>
      </c>
      <c r="DW122" s="914"/>
      <c r="DX122" s="914"/>
      <c r="DY122" s="914"/>
      <c r="DZ122" s="915"/>
    </row>
    <row r="123" spans="1:130" s="220" customFormat="1" ht="26.25" customHeight="1" x14ac:dyDescent="0.15">
      <c r="A123" s="1044"/>
      <c r="B123" s="936"/>
      <c r="C123" s="909" t="s">
        <v>470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6632</v>
      </c>
      <c r="AB123" s="946"/>
      <c r="AC123" s="946"/>
      <c r="AD123" s="946"/>
      <c r="AE123" s="947"/>
      <c r="AF123" s="948">
        <v>6499</v>
      </c>
      <c r="AG123" s="946"/>
      <c r="AH123" s="946"/>
      <c r="AI123" s="946"/>
      <c r="AJ123" s="947"/>
      <c r="AK123" s="948">
        <v>762</v>
      </c>
      <c r="AL123" s="946"/>
      <c r="AM123" s="946"/>
      <c r="AN123" s="946"/>
      <c r="AO123" s="947"/>
      <c r="AP123" s="949">
        <v>0</v>
      </c>
      <c r="AQ123" s="950"/>
      <c r="AR123" s="950"/>
      <c r="AS123" s="950"/>
      <c r="AT123" s="951"/>
      <c r="AU123" s="984"/>
      <c r="AV123" s="985"/>
      <c r="AW123" s="985"/>
      <c r="AX123" s="985"/>
      <c r="AY123" s="985"/>
      <c r="AZ123" s="241" t="s">
        <v>192</v>
      </c>
      <c r="BA123" s="241"/>
      <c r="BB123" s="241"/>
      <c r="BC123" s="241"/>
      <c r="BD123" s="241"/>
      <c r="BE123" s="241"/>
      <c r="BF123" s="241"/>
      <c r="BG123" s="241"/>
      <c r="BH123" s="241"/>
      <c r="BI123" s="241"/>
      <c r="BJ123" s="241"/>
      <c r="BK123" s="241"/>
      <c r="BL123" s="241"/>
      <c r="BM123" s="241"/>
      <c r="BN123" s="241"/>
      <c r="BO123" s="964" t="s">
        <v>488</v>
      </c>
      <c r="BP123" s="992"/>
      <c r="BQ123" s="1050">
        <v>30521692</v>
      </c>
      <c r="BR123" s="1051"/>
      <c r="BS123" s="1051"/>
      <c r="BT123" s="1051"/>
      <c r="BU123" s="1051"/>
      <c r="BV123" s="1051">
        <v>29665420</v>
      </c>
      <c r="BW123" s="1051"/>
      <c r="BX123" s="1051"/>
      <c r="BY123" s="1051"/>
      <c r="BZ123" s="1051"/>
      <c r="CA123" s="1051">
        <v>28318018</v>
      </c>
      <c r="CB123" s="1051"/>
      <c r="CC123" s="1051"/>
      <c r="CD123" s="1051"/>
      <c r="CE123" s="1051"/>
      <c r="CF123" s="988"/>
      <c r="CG123" s="989"/>
      <c r="CH123" s="989"/>
      <c r="CI123" s="989"/>
      <c r="CJ123" s="990"/>
      <c r="CK123" s="996"/>
      <c r="CL123" s="997"/>
      <c r="CM123" s="997"/>
      <c r="CN123" s="997"/>
      <c r="CO123" s="998"/>
      <c r="CP123" s="1006" t="s">
        <v>489</v>
      </c>
      <c r="CQ123" s="1007"/>
      <c r="CR123" s="1007"/>
      <c r="CS123" s="1007"/>
      <c r="CT123" s="1007"/>
      <c r="CU123" s="1007"/>
      <c r="CV123" s="1007"/>
      <c r="CW123" s="1007"/>
      <c r="CX123" s="1007"/>
      <c r="CY123" s="1007"/>
      <c r="CZ123" s="1007"/>
      <c r="DA123" s="1007"/>
      <c r="DB123" s="1007"/>
      <c r="DC123" s="1007"/>
      <c r="DD123" s="1007"/>
      <c r="DE123" s="1007"/>
      <c r="DF123" s="1008"/>
      <c r="DG123" s="945" t="s">
        <v>449</v>
      </c>
      <c r="DH123" s="946"/>
      <c r="DI123" s="946"/>
      <c r="DJ123" s="946"/>
      <c r="DK123" s="947"/>
      <c r="DL123" s="948" t="s">
        <v>449</v>
      </c>
      <c r="DM123" s="946"/>
      <c r="DN123" s="946"/>
      <c r="DO123" s="946"/>
      <c r="DP123" s="947"/>
      <c r="DQ123" s="948" t="s">
        <v>443</v>
      </c>
      <c r="DR123" s="946"/>
      <c r="DS123" s="946"/>
      <c r="DT123" s="946"/>
      <c r="DU123" s="947"/>
      <c r="DV123" s="949" t="s">
        <v>449</v>
      </c>
      <c r="DW123" s="950"/>
      <c r="DX123" s="950"/>
      <c r="DY123" s="950"/>
      <c r="DZ123" s="951"/>
    </row>
    <row r="124" spans="1:130" s="220" customFormat="1" ht="26.25" customHeight="1" thickBot="1" x14ac:dyDescent="0.2">
      <c r="A124" s="1044"/>
      <c r="B124" s="936"/>
      <c r="C124" s="909" t="s">
        <v>473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445</v>
      </c>
      <c r="AB124" s="946"/>
      <c r="AC124" s="946"/>
      <c r="AD124" s="946"/>
      <c r="AE124" s="947"/>
      <c r="AF124" s="948" t="s">
        <v>449</v>
      </c>
      <c r="AG124" s="946"/>
      <c r="AH124" s="946"/>
      <c r="AI124" s="946"/>
      <c r="AJ124" s="947"/>
      <c r="AK124" s="948" t="s">
        <v>452</v>
      </c>
      <c r="AL124" s="946"/>
      <c r="AM124" s="946"/>
      <c r="AN124" s="946"/>
      <c r="AO124" s="947"/>
      <c r="AP124" s="949" t="s">
        <v>449</v>
      </c>
      <c r="AQ124" s="950"/>
      <c r="AR124" s="950"/>
      <c r="AS124" s="950"/>
      <c r="AT124" s="951"/>
      <c r="AU124" s="1046" t="s">
        <v>490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16.3</v>
      </c>
      <c r="BR124" s="1014"/>
      <c r="BS124" s="1014"/>
      <c r="BT124" s="1014"/>
      <c r="BU124" s="1014"/>
      <c r="BV124" s="1014">
        <v>9.3000000000000007</v>
      </c>
      <c r="BW124" s="1014"/>
      <c r="BX124" s="1014"/>
      <c r="BY124" s="1014"/>
      <c r="BZ124" s="1014"/>
      <c r="CA124" s="1014">
        <v>8.4</v>
      </c>
      <c r="CB124" s="1014"/>
      <c r="CC124" s="1014"/>
      <c r="CD124" s="1014"/>
      <c r="CE124" s="1014"/>
      <c r="CF124" s="1015"/>
      <c r="CG124" s="1016"/>
      <c r="CH124" s="1016"/>
      <c r="CI124" s="1016"/>
      <c r="CJ124" s="1017"/>
      <c r="CK124" s="999"/>
      <c r="CL124" s="999"/>
      <c r="CM124" s="999"/>
      <c r="CN124" s="999"/>
      <c r="CO124" s="1000"/>
      <c r="CP124" s="1006" t="s">
        <v>491</v>
      </c>
      <c r="CQ124" s="1007"/>
      <c r="CR124" s="1007"/>
      <c r="CS124" s="1007"/>
      <c r="CT124" s="1007"/>
      <c r="CU124" s="1007"/>
      <c r="CV124" s="1007"/>
      <c r="CW124" s="1007"/>
      <c r="CX124" s="1007"/>
      <c r="CY124" s="1007"/>
      <c r="CZ124" s="1007"/>
      <c r="DA124" s="1007"/>
      <c r="DB124" s="1007"/>
      <c r="DC124" s="1007"/>
      <c r="DD124" s="1007"/>
      <c r="DE124" s="1007"/>
      <c r="DF124" s="1008"/>
      <c r="DG124" s="991" t="s">
        <v>478</v>
      </c>
      <c r="DH124" s="973"/>
      <c r="DI124" s="973"/>
      <c r="DJ124" s="973"/>
      <c r="DK124" s="974"/>
      <c r="DL124" s="972" t="s">
        <v>443</v>
      </c>
      <c r="DM124" s="973"/>
      <c r="DN124" s="973"/>
      <c r="DO124" s="973"/>
      <c r="DP124" s="974"/>
      <c r="DQ124" s="972" t="s">
        <v>449</v>
      </c>
      <c r="DR124" s="973"/>
      <c r="DS124" s="973"/>
      <c r="DT124" s="973"/>
      <c r="DU124" s="974"/>
      <c r="DV124" s="975" t="s">
        <v>449</v>
      </c>
      <c r="DW124" s="976"/>
      <c r="DX124" s="976"/>
      <c r="DY124" s="976"/>
      <c r="DZ124" s="977"/>
    </row>
    <row r="125" spans="1:130" s="220" customFormat="1" ht="26.25" customHeight="1" x14ac:dyDescent="0.15">
      <c r="A125" s="1044"/>
      <c r="B125" s="936"/>
      <c r="C125" s="909" t="s">
        <v>475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449</v>
      </c>
      <c r="AB125" s="946"/>
      <c r="AC125" s="946"/>
      <c r="AD125" s="946"/>
      <c r="AE125" s="947"/>
      <c r="AF125" s="948" t="s">
        <v>478</v>
      </c>
      <c r="AG125" s="946"/>
      <c r="AH125" s="946"/>
      <c r="AI125" s="946"/>
      <c r="AJ125" s="947"/>
      <c r="AK125" s="948" t="s">
        <v>452</v>
      </c>
      <c r="AL125" s="946"/>
      <c r="AM125" s="946"/>
      <c r="AN125" s="946"/>
      <c r="AO125" s="947"/>
      <c r="AP125" s="949" t="s">
        <v>448</v>
      </c>
      <c r="AQ125" s="950"/>
      <c r="AR125" s="950"/>
      <c r="AS125" s="950"/>
      <c r="AT125" s="951"/>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1009" t="s">
        <v>492</v>
      </c>
      <c r="CL125" s="994"/>
      <c r="CM125" s="994"/>
      <c r="CN125" s="994"/>
      <c r="CO125" s="995"/>
      <c r="CP125" s="916" t="s">
        <v>493</v>
      </c>
      <c r="CQ125" s="884"/>
      <c r="CR125" s="884"/>
      <c r="CS125" s="884"/>
      <c r="CT125" s="884"/>
      <c r="CU125" s="884"/>
      <c r="CV125" s="884"/>
      <c r="CW125" s="884"/>
      <c r="CX125" s="884"/>
      <c r="CY125" s="884"/>
      <c r="CZ125" s="884"/>
      <c r="DA125" s="884"/>
      <c r="DB125" s="884"/>
      <c r="DC125" s="884"/>
      <c r="DD125" s="884"/>
      <c r="DE125" s="884"/>
      <c r="DF125" s="885"/>
      <c r="DG125" s="917" t="s">
        <v>449</v>
      </c>
      <c r="DH125" s="918"/>
      <c r="DI125" s="918"/>
      <c r="DJ125" s="918"/>
      <c r="DK125" s="918"/>
      <c r="DL125" s="918" t="s">
        <v>449</v>
      </c>
      <c r="DM125" s="918"/>
      <c r="DN125" s="918"/>
      <c r="DO125" s="918"/>
      <c r="DP125" s="918"/>
      <c r="DQ125" s="918" t="s">
        <v>449</v>
      </c>
      <c r="DR125" s="918"/>
      <c r="DS125" s="918"/>
      <c r="DT125" s="918"/>
      <c r="DU125" s="918"/>
      <c r="DV125" s="919" t="s">
        <v>443</v>
      </c>
      <c r="DW125" s="919"/>
      <c r="DX125" s="919"/>
      <c r="DY125" s="919"/>
      <c r="DZ125" s="920"/>
    </row>
    <row r="126" spans="1:130" s="220" customFormat="1" ht="26.25" customHeight="1" thickBot="1" x14ac:dyDescent="0.2">
      <c r="A126" s="1044"/>
      <c r="B126" s="936"/>
      <c r="C126" s="909" t="s">
        <v>477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478</v>
      </c>
      <c r="AB126" s="946"/>
      <c r="AC126" s="946"/>
      <c r="AD126" s="946"/>
      <c r="AE126" s="947"/>
      <c r="AF126" s="948" t="s">
        <v>449</v>
      </c>
      <c r="AG126" s="946"/>
      <c r="AH126" s="946"/>
      <c r="AI126" s="946"/>
      <c r="AJ126" s="947"/>
      <c r="AK126" s="948" t="s">
        <v>478</v>
      </c>
      <c r="AL126" s="946"/>
      <c r="AM126" s="946"/>
      <c r="AN126" s="946"/>
      <c r="AO126" s="947"/>
      <c r="AP126" s="949" t="s">
        <v>449</v>
      </c>
      <c r="AQ126" s="950"/>
      <c r="AR126" s="950"/>
      <c r="AS126" s="950"/>
      <c r="AT126" s="951"/>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1010"/>
      <c r="CL126" s="997"/>
      <c r="CM126" s="997"/>
      <c r="CN126" s="997"/>
      <c r="CO126" s="998"/>
      <c r="CP126" s="909" t="s">
        <v>494</v>
      </c>
      <c r="CQ126" s="910"/>
      <c r="CR126" s="910"/>
      <c r="CS126" s="910"/>
      <c r="CT126" s="910"/>
      <c r="CU126" s="910"/>
      <c r="CV126" s="910"/>
      <c r="CW126" s="910"/>
      <c r="CX126" s="910"/>
      <c r="CY126" s="910"/>
      <c r="CZ126" s="910"/>
      <c r="DA126" s="910"/>
      <c r="DB126" s="910"/>
      <c r="DC126" s="910"/>
      <c r="DD126" s="910"/>
      <c r="DE126" s="910"/>
      <c r="DF126" s="911"/>
      <c r="DG126" s="912" t="s">
        <v>449</v>
      </c>
      <c r="DH126" s="913"/>
      <c r="DI126" s="913"/>
      <c r="DJ126" s="913"/>
      <c r="DK126" s="913"/>
      <c r="DL126" s="913" t="s">
        <v>449</v>
      </c>
      <c r="DM126" s="913"/>
      <c r="DN126" s="913"/>
      <c r="DO126" s="913"/>
      <c r="DP126" s="913"/>
      <c r="DQ126" s="913" t="s">
        <v>452</v>
      </c>
      <c r="DR126" s="913"/>
      <c r="DS126" s="913"/>
      <c r="DT126" s="913"/>
      <c r="DU126" s="913"/>
      <c r="DV126" s="914" t="s">
        <v>449</v>
      </c>
      <c r="DW126" s="914"/>
      <c r="DX126" s="914"/>
      <c r="DY126" s="914"/>
      <c r="DZ126" s="915"/>
    </row>
    <row r="127" spans="1:130" s="220" customFormat="1" ht="26.25" customHeight="1" x14ac:dyDescent="0.15">
      <c r="A127" s="1045"/>
      <c r="B127" s="938"/>
      <c r="C127" s="960" t="s">
        <v>495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419</v>
      </c>
      <c r="AB127" s="946"/>
      <c r="AC127" s="946"/>
      <c r="AD127" s="946"/>
      <c r="AE127" s="947"/>
      <c r="AF127" s="948">
        <v>443</v>
      </c>
      <c r="AG127" s="946"/>
      <c r="AH127" s="946"/>
      <c r="AI127" s="946"/>
      <c r="AJ127" s="947"/>
      <c r="AK127" s="948">
        <v>11369</v>
      </c>
      <c r="AL127" s="946"/>
      <c r="AM127" s="946"/>
      <c r="AN127" s="946"/>
      <c r="AO127" s="947"/>
      <c r="AP127" s="949">
        <v>0.1</v>
      </c>
      <c r="AQ127" s="950"/>
      <c r="AR127" s="950"/>
      <c r="AS127" s="950"/>
      <c r="AT127" s="951"/>
      <c r="AU127" s="222"/>
      <c r="AV127" s="222"/>
      <c r="AW127" s="222"/>
      <c r="AX127" s="1018" t="s">
        <v>496</v>
      </c>
      <c r="AY127" s="1019"/>
      <c r="AZ127" s="1019"/>
      <c r="BA127" s="1019"/>
      <c r="BB127" s="1019"/>
      <c r="BC127" s="1019"/>
      <c r="BD127" s="1019"/>
      <c r="BE127" s="1020"/>
      <c r="BF127" s="1021" t="s">
        <v>497</v>
      </c>
      <c r="BG127" s="1019"/>
      <c r="BH127" s="1019"/>
      <c r="BI127" s="1019"/>
      <c r="BJ127" s="1019"/>
      <c r="BK127" s="1019"/>
      <c r="BL127" s="1020"/>
      <c r="BM127" s="1021" t="s">
        <v>498</v>
      </c>
      <c r="BN127" s="1019"/>
      <c r="BO127" s="1019"/>
      <c r="BP127" s="1019"/>
      <c r="BQ127" s="1019"/>
      <c r="BR127" s="1019"/>
      <c r="BS127" s="1020"/>
      <c r="BT127" s="1021" t="s">
        <v>499</v>
      </c>
      <c r="BU127" s="1019"/>
      <c r="BV127" s="1019"/>
      <c r="BW127" s="1019"/>
      <c r="BX127" s="1019"/>
      <c r="BY127" s="1019"/>
      <c r="BZ127" s="1042"/>
      <c r="CA127" s="222"/>
      <c r="CB127" s="222"/>
      <c r="CC127" s="222"/>
      <c r="CD127" s="245"/>
      <c r="CE127" s="245"/>
      <c r="CF127" s="245"/>
      <c r="CG127" s="222"/>
      <c r="CH127" s="222"/>
      <c r="CI127" s="222"/>
      <c r="CJ127" s="244"/>
      <c r="CK127" s="1010"/>
      <c r="CL127" s="997"/>
      <c r="CM127" s="997"/>
      <c r="CN127" s="997"/>
      <c r="CO127" s="998"/>
      <c r="CP127" s="909" t="s">
        <v>500</v>
      </c>
      <c r="CQ127" s="910"/>
      <c r="CR127" s="910"/>
      <c r="CS127" s="910"/>
      <c r="CT127" s="910"/>
      <c r="CU127" s="910"/>
      <c r="CV127" s="910"/>
      <c r="CW127" s="910"/>
      <c r="CX127" s="910"/>
      <c r="CY127" s="910"/>
      <c r="CZ127" s="910"/>
      <c r="DA127" s="910"/>
      <c r="DB127" s="910"/>
      <c r="DC127" s="910"/>
      <c r="DD127" s="910"/>
      <c r="DE127" s="910"/>
      <c r="DF127" s="911"/>
      <c r="DG127" s="912" t="s">
        <v>448</v>
      </c>
      <c r="DH127" s="913"/>
      <c r="DI127" s="913"/>
      <c r="DJ127" s="913"/>
      <c r="DK127" s="913"/>
      <c r="DL127" s="913" t="s">
        <v>478</v>
      </c>
      <c r="DM127" s="913"/>
      <c r="DN127" s="913"/>
      <c r="DO127" s="913"/>
      <c r="DP127" s="913"/>
      <c r="DQ127" s="913" t="s">
        <v>443</v>
      </c>
      <c r="DR127" s="913"/>
      <c r="DS127" s="913"/>
      <c r="DT127" s="913"/>
      <c r="DU127" s="913"/>
      <c r="DV127" s="914" t="s">
        <v>478</v>
      </c>
      <c r="DW127" s="914"/>
      <c r="DX127" s="914"/>
      <c r="DY127" s="914"/>
      <c r="DZ127" s="915"/>
    </row>
    <row r="128" spans="1:130" s="220" customFormat="1" ht="26.25" customHeight="1" thickBot="1" x14ac:dyDescent="0.2">
      <c r="A128" s="1028" t="s">
        <v>501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502</v>
      </c>
      <c r="X128" s="1030"/>
      <c r="Y128" s="1030"/>
      <c r="Z128" s="1031"/>
      <c r="AA128" s="1032">
        <v>119657</v>
      </c>
      <c r="AB128" s="1033"/>
      <c r="AC128" s="1033"/>
      <c r="AD128" s="1033"/>
      <c r="AE128" s="1034"/>
      <c r="AF128" s="1035">
        <v>102999</v>
      </c>
      <c r="AG128" s="1033"/>
      <c r="AH128" s="1033"/>
      <c r="AI128" s="1033"/>
      <c r="AJ128" s="1034"/>
      <c r="AK128" s="1035">
        <v>65526</v>
      </c>
      <c r="AL128" s="1033"/>
      <c r="AM128" s="1033"/>
      <c r="AN128" s="1033"/>
      <c r="AO128" s="1034"/>
      <c r="AP128" s="1036"/>
      <c r="AQ128" s="1037"/>
      <c r="AR128" s="1037"/>
      <c r="AS128" s="1037"/>
      <c r="AT128" s="1038"/>
      <c r="AU128" s="222"/>
      <c r="AV128" s="222"/>
      <c r="AW128" s="222"/>
      <c r="AX128" s="883" t="s">
        <v>503</v>
      </c>
      <c r="AY128" s="884"/>
      <c r="AZ128" s="884"/>
      <c r="BA128" s="884"/>
      <c r="BB128" s="884"/>
      <c r="BC128" s="884"/>
      <c r="BD128" s="884"/>
      <c r="BE128" s="885"/>
      <c r="BF128" s="1039" t="s">
        <v>449</v>
      </c>
      <c r="BG128" s="1040"/>
      <c r="BH128" s="1040"/>
      <c r="BI128" s="1040"/>
      <c r="BJ128" s="1040"/>
      <c r="BK128" s="1040"/>
      <c r="BL128" s="1041"/>
      <c r="BM128" s="1039">
        <v>12.99</v>
      </c>
      <c r="BN128" s="1040"/>
      <c r="BO128" s="1040"/>
      <c r="BP128" s="1040"/>
      <c r="BQ128" s="1040"/>
      <c r="BR128" s="1040"/>
      <c r="BS128" s="1041"/>
      <c r="BT128" s="1039">
        <v>20</v>
      </c>
      <c r="BU128" s="1040"/>
      <c r="BV128" s="1040"/>
      <c r="BW128" s="1040"/>
      <c r="BX128" s="1040"/>
      <c r="BY128" s="1040"/>
      <c r="BZ128" s="1063"/>
      <c r="CA128" s="245"/>
      <c r="CB128" s="245"/>
      <c r="CC128" s="245"/>
      <c r="CD128" s="245"/>
      <c r="CE128" s="245"/>
      <c r="CF128" s="245"/>
      <c r="CG128" s="222"/>
      <c r="CH128" s="222"/>
      <c r="CI128" s="222"/>
      <c r="CJ128" s="244"/>
      <c r="CK128" s="1011"/>
      <c r="CL128" s="1012"/>
      <c r="CM128" s="1012"/>
      <c r="CN128" s="1012"/>
      <c r="CO128" s="1013"/>
      <c r="CP128" s="1022" t="s">
        <v>504</v>
      </c>
      <c r="CQ128" s="713"/>
      <c r="CR128" s="713"/>
      <c r="CS128" s="713"/>
      <c r="CT128" s="713"/>
      <c r="CU128" s="713"/>
      <c r="CV128" s="713"/>
      <c r="CW128" s="713"/>
      <c r="CX128" s="713"/>
      <c r="CY128" s="713"/>
      <c r="CZ128" s="713"/>
      <c r="DA128" s="713"/>
      <c r="DB128" s="713"/>
      <c r="DC128" s="713"/>
      <c r="DD128" s="713"/>
      <c r="DE128" s="713"/>
      <c r="DF128" s="1023"/>
      <c r="DG128" s="1024" t="s">
        <v>443</v>
      </c>
      <c r="DH128" s="1025"/>
      <c r="DI128" s="1025"/>
      <c r="DJ128" s="1025"/>
      <c r="DK128" s="1025"/>
      <c r="DL128" s="1025" t="s">
        <v>448</v>
      </c>
      <c r="DM128" s="1025"/>
      <c r="DN128" s="1025"/>
      <c r="DO128" s="1025"/>
      <c r="DP128" s="1025"/>
      <c r="DQ128" s="1025" t="s">
        <v>449</v>
      </c>
      <c r="DR128" s="1025"/>
      <c r="DS128" s="1025"/>
      <c r="DT128" s="1025"/>
      <c r="DU128" s="1025"/>
      <c r="DV128" s="1026" t="s">
        <v>449</v>
      </c>
      <c r="DW128" s="1026"/>
      <c r="DX128" s="1026"/>
      <c r="DY128" s="1026"/>
      <c r="DZ128" s="1027"/>
    </row>
    <row r="129" spans="1:131" s="220"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505</v>
      </c>
      <c r="X129" s="1058"/>
      <c r="Y129" s="1058"/>
      <c r="Z129" s="1059"/>
      <c r="AA129" s="945">
        <v>12450445</v>
      </c>
      <c r="AB129" s="946"/>
      <c r="AC129" s="946"/>
      <c r="AD129" s="946"/>
      <c r="AE129" s="947"/>
      <c r="AF129" s="948">
        <v>12952801</v>
      </c>
      <c r="AG129" s="946"/>
      <c r="AH129" s="946"/>
      <c r="AI129" s="946"/>
      <c r="AJ129" s="947"/>
      <c r="AK129" s="948">
        <v>12624976</v>
      </c>
      <c r="AL129" s="946"/>
      <c r="AM129" s="946"/>
      <c r="AN129" s="946"/>
      <c r="AO129" s="947"/>
      <c r="AP129" s="1060"/>
      <c r="AQ129" s="1061"/>
      <c r="AR129" s="1061"/>
      <c r="AS129" s="1061"/>
      <c r="AT129" s="1062"/>
      <c r="AU129" s="223"/>
      <c r="AV129" s="223"/>
      <c r="AW129" s="223"/>
      <c r="AX129" s="1052" t="s">
        <v>506</v>
      </c>
      <c r="AY129" s="910"/>
      <c r="AZ129" s="910"/>
      <c r="BA129" s="910"/>
      <c r="BB129" s="910"/>
      <c r="BC129" s="910"/>
      <c r="BD129" s="910"/>
      <c r="BE129" s="911"/>
      <c r="BF129" s="1053" t="s">
        <v>445</v>
      </c>
      <c r="BG129" s="1054"/>
      <c r="BH129" s="1054"/>
      <c r="BI129" s="1054"/>
      <c r="BJ129" s="1054"/>
      <c r="BK129" s="1054"/>
      <c r="BL129" s="1055"/>
      <c r="BM129" s="1053">
        <v>17.989999999999998</v>
      </c>
      <c r="BN129" s="1054"/>
      <c r="BO129" s="1054"/>
      <c r="BP129" s="1054"/>
      <c r="BQ129" s="1054"/>
      <c r="BR129" s="1054"/>
      <c r="BS129" s="1055"/>
      <c r="BT129" s="1053">
        <v>30</v>
      </c>
      <c r="BU129" s="1054"/>
      <c r="BV129" s="1054"/>
      <c r="BW129" s="1054"/>
      <c r="BX129" s="1054"/>
      <c r="BY129" s="1054"/>
      <c r="BZ129" s="1056"/>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921" t="s">
        <v>507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508</v>
      </c>
      <c r="X130" s="1058"/>
      <c r="Y130" s="1058"/>
      <c r="Z130" s="1059"/>
      <c r="AA130" s="945">
        <v>2507671</v>
      </c>
      <c r="AB130" s="946"/>
      <c r="AC130" s="946"/>
      <c r="AD130" s="946"/>
      <c r="AE130" s="947"/>
      <c r="AF130" s="948">
        <v>2464873</v>
      </c>
      <c r="AG130" s="946"/>
      <c r="AH130" s="946"/>
      <c r="AI130" s="946"/>
      <c r="AJ130" s="947"/>
      <c r="AK130" s="948">
        <v>2528463</v>
      </c>
      <c r="AL130" s="946"/>
      <c r="AM130" s="946"/>
      <c r="AN130" s="946"/>
      <c r="AO130" s="947"/>
      <c r="AP130" s="1060"/>
      <c r="AQ130" s="1061"/>
      <c r="AR130" s="1061"/>
      <c r="AS130" s="1061"/>
      <c r="AT130" s="1062"/>
      <c r="AU130" s="223"/>
      <c r="AV130" s="223"/>
      <c r="AW130" s="223"/>
      <c r="AX130" s="1052" t="s">
        <v>509</v>
      </c>
      <c r="AY130" s="910"/>
      <c r="AZ130" s="910"/>
      <c r="BA130" s="910"/>
      <c r="BB130" s="910"/>
      <c r="BC130" s="910"/>
      <c r="BD130" s="910"/>
      <c r="BE130" s="911"/>
      <c r="BF130" s="1088">
        <v>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510</v>
      </c>
      <c r="X131" s="1095"/>
      <c r="Y131" s="1095"/>
      <c r="Z131" s="1096"/>
      <c r="AA131" s="991">
        <v>9942774</v>
      </c>
      <c r="AB131" s="973"/>
      <c r="AC131" s="973"/>
      <c r="AD131" s="973"/>
      <c r="AE131" s="974"/>
      <c r="AF131" s="972">
        <v>10487928</v>
      </c>
      <c r="AG131" s="973"/>
      <c r="AH131" s="973"/>
      <c r="AI131" s="973"/>
      <c r="AJ131" s="974"/>
      <c r="AK131" s="972">
        <v>10096513</v>
      </c>
      <c r="AL131" s="973"/>
      <c r="AM131" s="973"/>
      <c r="AN131" s="973"/>
      <c r="AO131" s="974"/>
      <c r="AP131" s="1097"/>
      <c r="AQ131" s="1098"/>
      <c r="AR131" s="1098"/>
      <c r="AS131" s="1098"/>
      <c r="AT131" s="1099"/>
      <c r="AU131" s="223"/>
      <c r="AV131" s="223"/>
      <c r="AW131" s="223"/>
      <c r="AX131" s="1070" t="s">
        <v>511</v>
      </c>
      <c r="AY131" s="713"/>
      <c r="AZ131" s="713"/>
      <c r="BA131" s="713"/>
      <c r="BB131" s="713"/>
      <c r="BC131" s="713"/>
      <c r="BD131" s="713"/>
      <c r="BE131" s="1023"/>
      <c r="BF131" s="1071">
        <v>8.4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1077" t="s">
        <v>512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513</v>
      </c>
      <c r="W132" s="1081"/>
      <c r="X132" s="1081"/>
      <c r="Y132" s="1081"/>
      <c r="Z132" s="1082"/>
      <c r="AA132" s="1083">
        <v>5.9226328590000001</v>
      </c>
      <c r="AB132" s="1084"/>
      <c r="AC132" s="1084"/>
      <c r="AD132" s="1084"/>
      <c r="AE132" s="1085"/>
      <c r="AF132" s="1086">
        <v>5.4103060200000002</v>
      </c>
      <c r="AG132" s="1084"/>
      <c r="AH132" s="1084"/>
      <c r="AI132" s="1084"/>
      <c r="AJ132" s="1085"/>
      <c r="AK132" s="1086">
        <v>6.862646539</v>
      </c>
      <c r="AL132" s="1084"/>
      <c r="AM132" s="1084"/>
      <c r="AN132" s="1084"/>
      <c r="AO132" s="1085"/>
      <c r="AP132" s="988"/>
      <c r="AQ132" s="989"/>
      <c r="AR132" s="989"/>
      <c r="AS132" s="989"/>
      <c r="AT132" s="108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514</v>
      </c>
      <c r="W133" s="1064"/>
      <c r="X133" s="1064"/>
      <c r="Y133" s="1064"/>
      <c r="Z133" s="1065"/>
      <c r="AA133" s="1066">
        <v>6.6</v>
      </c>
      <c r="AB133" s="1067"/>
      <c r="AC133" s="1067"/>
      <c r="AD133" s="1067"/>
      <c r="AE133" s="1068"/>
      <c r="AF133" s="1066">
        <v>6.1</v>
      </c>
      <c r="AG133" s="1067"/>
      <c r="AH133" s="1067"/>
      <c r="AI133" s="1067"/>
      <c r="AJ133" s="1068"/>
      <c r="AK133" s="1066">
        <v>6</v>
      </c>
      <c r="AL133" s="1067"/>
      <c r="AM133" s="1067"/>
      <c r="AN133" s="1067"/>
      <c r="AO133" s="1068"/>
      <c r="AP133" s="1015"/>
      <c r="AQ133" s="1016"/>
      <c r="AR133" s="1016"/>
      <c r="AS133" s="1016"/>
      <c r="AT133" s="1069"/>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sqoUqDMo5LNv0tNEeX8eWCF2n761DxPygYpS3of5O66Akr4asQuNIJp9ehsl0gNXhLEsNfOS0WC25dOiRy7a6w==" saltValue="df7J5ycnvKT0xrIPeFPy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46A93-E4B9-4274-B1B2-8923F7AA3E7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515</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mL2RGBjJBhpJtdikv0neNCXDenTLYwobuu1qEk92Covi0GzI0DINMlaD893V8bM8eDVdvgEpPQ44ySr1DR2oKQ==" saltValue="pwaBw7qiiCRS95TO9Z+a4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4maK4VEtx4pH0PXNgE0HnS9xkX8/KoWGBJKY1T4uXv5xzS7x4mkAnKE1j1lWSNci2Eqjd+n0iC6n8MXg7TKvQ==" saltValue="RC8DW4+5lwaitY1Jqh/V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1" customWidth="1"/>
    <col min="37" max="44" width="17" style="251" customWidth="1"/>
    <col min="45" max="45" width="6.125" style="257" customWidth="1"/>
    <col min="46" max="46" width="3" style="255" customWidth="1"/>
    <col min="47" max="47" width="19.125" style="251" hidden="1" customWidth="1"/>
    <col min="48" max="52" width="12.625" style="251" hidden="1" customWidth="1"/>
    <col min="53" max="16384" width="8.625" style="251"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516</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AK6" s="256" t="s">
        <v>517</v>
      </c>
      <c r="AL6" s="256"/>
      <c r="AM6" s="256"/>
      <c r="AN6" s="256"/>
    </row>
    <row r="7" spans="1:46" ht="13.5" customHeight="1" x14ac:dyDescent="0.15">
      <c r="A7" s="255"/>
      <c r="AK7" s="258"/>
      <c r="AL7" s="259"/>
      <c r="AM7" s="259"/>
      <c r="AN7" s="260"/>
      <c r="AO7" s="1101" t="s">
        <v>518</v>
      </c>
      <c r="AP7" s="261"/>
      <c r="AQ7" s="262" t="s">
        <v>519</v>
      </c>
      <c r="AR7" s="263"/>
    </row>
    <row r="8" spans="1:46" x14ac:dyDescent="0.15">
      <c r="A8" s="255"/>
      <c r="AK8" s="264"/>
      <c r="AL8" s="265"/>
      <c r="AM8" s="265"/>
      <c r="AN8" s="266"/>
      <c r="AO8" s="1102"/>
      <c r="AP8" s="267" t="s">
        <v>520</v>
      </c>
      <c r="AQ8" s="268" t="s">
        <v>521</v>
      </c>
      <c r="AR8" s="269" t="s">
        <v>522</v>
      </c>
    </row>
    <row r="9" spans="1:46" x14ac:dyDescent="0.15">
      <c r="A9" s="255"/>
      <c r="AK9" s="1103" t="s">
        <v>523</v>
      </c>
      <c r="AL9" s="1104"/>
      <c r="AM9" s="1104"/>
      <c r="AN9" s="1105"/>
      <c r="AO9" s="270">
        <v>3833893</v>
      </c>
      <c r="AP9" s="270">
        <v>121081</v>
      </c>
      <c r="AQ9" s="271">
        <v>105319</v>
      </c>
      <c r="AR9" s="272">
        <v>15</v>
      </c>
    </row>
    <row r="10" spans="1:46" ht="13.5" customHeight="1" x14ac:dyDescent="0.15">
      <c r="A10" s="255"/>
      <c r="AK10" s="1103" t="s">
        <v>524</v>
      </c>
      <c r="AL10" s="1104"/>
      <c r="AM10" s="1104"/>
      <c r="AN10" s="1105"/>
      <c r="AO10" s="273">
        <v>13612</v>
      </c>
      <c r="AP10" s="273">
        <v>430</v>
      </c>
      <c r="AQ10" s="274">
        <v>9860</v>
      </c>
      <c r="AR10" s="275">
        <v>-95.6</v>
      </c>
    </row>
    <row r="11" spans="1:46" ht="13.5" customHeight="1" x14ac:dyDescent="0.15">
      <c r="A11" s="255"/>
      <c r="AK11" s="1103" t="s">
        <v>525</v>
      </c>
      <c r="AL11" s="1104"/>
      <c r="AM11" s="1104"/>
      <c r="AN11" s="1105"/>
      <c r="AO11" s="273">
        <v>41374</v>
      </c>
      <c r="AP11" s="273">
        <v>1307</v>
      </c>
      <c r="AQ11" s="274">
        <v>1656</v>
      </c>
      <c r="AR11" s="275">
        <v>-21.1</v>
      </c>
    </row>
    <row r="12" spans="1:46" ht="13.5" customHeight="1" x14ac:dyDescent="0.15">
      <c r="A12" s="255"/>
      <c r="AK12" s="1103" t="s">
        <v>526</v>
      </c>
      <c r="AL12" s="1104"/>
      <c r="AM12" s="1104"/>
      <c r="AN12" s="1105"/>
      <c r="AO12" s="273" t="s">
        <v>527</v>
      </c>
      <c r="AP12" s="273" t="s">
        <v>527</v>
      </c>
      <c r="AQ12" s="274">
        <v>3</v>
      </c>
      <c r="AR12" s="275" t="s">
        <v>527</v>
      </c>
    </row>
    <row r="13" spans="1:46" ht="13.5" customHeight="1" x14ac:dyDescent="0.15">
      <c r="A13" s="255"/>
      <c r="AK13" s="1103" t="s">
        <v>528</v>
      </c>
      <c r="AL13" s="1104"/>
      <c r="AM13" s="1104"/>
      <c r="AN13" s="1105"/>
      <c r="AO13" s="273">
        <v>135165</v>
      </c>
      <c r="AP13" s="273">
        <v>4269</v>
      </c>
      <c r="AQ13" s="274">
        <v>4056</v>
      </c>
      <c r="AR13" s="275">
        <v>5.3</v>
      </c>
    </row>
    <row r="14" spans="1:46" ht="13.5" customHeight="1" x14ac:dyDescent="0.15">
      <c r="A14" s="255"/>
      <c r="AK14" s="1103" t="s">
        <v>529</v>
      </c>
      <c r="AL14" s="1104"/>
      <c r="AM14" s="1104"/>
      <c r="AN14" s="1105"/>
      <c r="AO14" s="273">
        <v>45805</v>
      </c>
      <c r="AP14" s="273">
        <v>1447</v>
      </c>
      <c r="AQ14" s="274">
        <v>2339</v>
      </c>
      <c r="AR14" s="275">
        <v>-38.1</v>
      </c>
    </row>
    <row r="15" spans="1:46" ht="13.5" customHeight="1" x14ac:dyDescent="0.15">
      <c r="A15" s="255"/>
      <c r="AK15" s="1106" t="s">
        <v>530</v>
      </c>
      <c r="AL15" s="1107"/>
      <c r="AM15" s="1107"/>
      <c r="AN15" s="1108"/>
      <c r="AO15" s="273">
        <v>-118085</v>
      </c>
      <c r="AP15" s="273">
        <v>-3729</v>
      </c>
      <c r="AQ15" s="274">
        <v>-7717</v>
      </c>
      <c r="AR15" s="275">
        <v>-51.7</v>
      </c>
    </row>
    <row r="16" spans="1:46" x14ac:dyDescent="0.15">
      <c r="A16" s="255"/>
      <c r="AK16" s="1106" t="s">
        <v>192</v>
      </c>
      <c r="AL16" s="1107"/>
      <c r="AM16" s="1107"/>
      <c r="AN16" s="1108"/>
      <c r="AO16" s="273">
        <v>3951764</v>
      </c>
      <c r="AP16" s="273">
        <v>124803</v>
      </c>
      <c r="AQ16" s="274">
        <v>115515</v>
      </c>
      <c r="AR16" s="275">
        <v>8</v>
      </c>
    </row>
    <row r="17" spans="1:46" x14ac:dyDescent="0.15">
      <c r="A17" s="255"/>
    </row>
    <row r="18" spans="1:46" x14ac:dyDescent="0.15">
      <c r="A18" s="255"/>
      <c r="AQ18" s="276"/>
      <c r="AR18" s="276"/>
    </row>
    <row r="19" spans="1:46" x14ac:dyDescent="0.15">
      <c r="A19" s="255"/>
      <c r="AK19" s="251" t="s">
        <v>531</v>
      </c>
    </row>
    <row r="20" spans="1:46" x14ac:dyDescent="0.15">
      <c r="A20" s="255"/>
      <c r="AK20" s="277"/>
      <c r="AL20" s="278"/>
      <c r="AM20" s="278"/>
      <c r="AN20" s="279"/>
      <c r="AO20" s="280" t="s">
        <v>532</v>
      </c>
      <c r="AP20" s="281" t="s">
        <v>533</v>
      </c>
      <c r="AQ20" s="282" t="s">
        <v>534</v>
      </c>
      <c r="AR20" s="283"/>
    </row>
    <row r="21" spans="1:46" s="256" customFormat="1" x14ac:dyDescent="0.15">
      <c r="A21" s="284"/>
      <c r="AK21" s="1109" t="s">
        <v>535</v>
      </c>
      <c r="AL21" s="1110"/>
      <c r="AM21" s="1110"/>
      <c r="AN21" s="1111"/>
      <c r="AO21" s="285">
        <v>13.23</v>
      </c>
      <c r="AP21" s="286">
        <v>10.69</v>
      </c>
      <c r="AQ21" s="287">
        <v>2.54</v>
      </c>
      <c r="AS21" s="288"/>
      <c r="AT21" s="284"/>
    </row>
    <row r="22" spans="1:46" s="256" customFormat="1" x14ac:dyDescent="0.15">
      <c r="A22" s="284"/>
      <c r="AK22" s="1109" t="s">
        <v>536</v>
      </c>
      <c r="AL22" s="1110"/>
      <c r="AM22" s="1110"/>
      <c r="AN22" s="1111"/>
      <c r="AO22" s="289">
        <v>96.8</v>
      </c>
      <c r="AP22" s="290">
        <v>97.4</v>
      </c>
      <c r="AQ22" s="291">
        <v>-0.6</v>
      </c>
      <c r="AR22" s="276"/>
      <c r="AS22" s="288"/>
      <c r="AT22" s="284"/>
    </row>
    <row r="23" spans="1:46" s="256" customFormat="1" x14ac:dyDescent="0.15">
      <c r="A23" s="284"/>
      <c r="AP23" s="276"/>
      <c r="AQ23" s="276"/>
      <c r="AR23" s="276"/>
      <c r="AS23" s="288"/>
      <c r="AT23" s="284"/>
    </row>
    <row r="24" spans="1:46" s="256" customFormat="1" x14ac:dyDescent="0.15">
      <c r="A24" s="284"/>
      <c r="AP24" s="276"/>
      <c r="AQ24" s="276"/>
      <c r="AR24" s="276"/>
      <c r="AS24" s="288"/>
      <c r="AT24" s="284"/>
    </row>
    <row r="25" spans="1:46" s="256"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x14ac:dyDescent="0.15">
      <c r="A26" s="1100" t="s">
        <v>537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296"/>
      <c r="AS27" s="251"/>
      <c r="AT27" s="251"/>
    </row>
    <row r="28" spans="1:46" ht="17.25" x14ac:dyDescent="0.15">
      <c r="A28" s="252" t="s">
        <v>538</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x14ac:dyDescent="0.15">
      <c r="A29" s="255"/>
      <c r="AK29" s="256" t="s">
        <v>539</v>
      </c>
      <c r="AL29" s="256"/>
      <c r="AM29" s="256"/>
      <c r="AN29" s="256"/>
      <c r="AS29" s="298"/>
    </row>
    <row r="30" spans="1:46" ht="13.5" customHeight="1" x14ac:dyDescent="0.15">
      <c r="A30" s="255"/>
      <c r="AK30" s="258"/>
      <c r="AL30" s="259"/>
      <c r="AM30" s="259"/>
      <c r="AN30" s="260"/>
      <c r="AO30" s="1101" t="s">
        <v>518</v>
      </c>
      <c r="AP30" s="261"/>
      <c r="AQ30" s="262" t="s">
        <v>519</v>
      </c>
      <c r="AR30" s="263"/>
    </row>
    <row r="31" spans="1:46" x14ac:dyDescent="0.15">
      <c r="A31" s="255"/>
      <c r="AK31" s="264"/>
      <c r="AL31" s="265"/>
      <c r="AM31" s="265"/>
      <c r="AN31" s="266"/>
      <c r="AO31" s="1102"/>
      <c r="AP31" s="267" t="s">
        <v>520</v>
      </c>
      <c r="AQ31" s="268" t="s">
        <v>521</v>
      </c>
      <c r="AR31" s="269" t="s">
        <v>522</v>
      </c>
    </row>
    <row r="32" spans="1:46" ht="27" customHeight="1" x14ac:dyDescent="0.15">
      <c r="A32" s="255"/>
      <c r="AK32" s="1117" t="s">
        <v>540</v>
      </c>
      <c r="AL32" s="1118"/>
      <c r="AM32" s="1118"/>
      <c r="AN32" s="1119"/>
      <c r="AO32" s="299">
        <v>2679842</v>
      </c>
      <c r="AP32" s="299">
        <v>84634</v>
      </c>
      <c r="AQ32" s="300">
        <v>74824</v>
      </c>
      <c r="AR32" s="301">
        <v>13.1</v>
      </c>
    </row>
    <row r="33" spans="1:46" ht="13.5" customHeight="1" x14ac:dyDescent="0.15">
      <c r="A33" s="255"/>
      <c r="AK33" s="1117" t="s">
        <v>541</v>
      </c>
      <c r="AL33" s="1118"/>
      <c r="AM33" s="1118"/>
      <c r="AN33" s="1119"/>
      <c r="AO33" s="299" t="s">
        <v>527</v>
      </c>
      <c r="AP33" s="299" t="s">
        <v>527</v>
      </c>
      <c r="AQ33" s="300" t="s">
        <v>527</v>
      </c>
      <c r="AR33" s="301" t="s">
        <v>527</v>
      </c>
    </row>
    <row r="34" spans="1:46" ht="27" customHeight="1" x14ac:dyDescent="0.15">
      <c r="A34" s="255"/>
      <c r="AK34" s="1117" t="s">
        <v>542</v>
      </c>
      <c r="AL34" s="1118"/>
      <c r="AM34" s="1118"/>
      <c r="AN34" s="1119"/>
      <c r="AO34" s="299" t="s">
        <v>527</v>
      </c>
      <c r="AP34" s="299" t="s">
        <v>527</v>
      </c>
      <c r="AQ34" s="300">
        <v>1</v>
      </c>
      <c r="AR34" s="301" t="s">
        <v>527</v>
      </c>
    </row>
    <row r="35" spans="1:46" ht="27" customHeight="1" x14ac:dyDescent="0.15">
      <c r="A35" s="255"/>
      <c r="AK35" s="1117" t="s">
        <v>543</v>
      </c>
      <c r="AL35" s="1118"/>
      <c r="AM35" s="1118"/>
      <c r="AN35" s="1119"/>
      <c r="AO35" s="299">
        <v>594904</v>
      </c>
      <c r="AP35" s="299">
        <v>18788</v>
      </c>
      <c r="AQ35" s="300">
        <v>17427</v>
      </c>
      <c r="AR35" s="301">
        <v>7.8</v>
      </c>
    </row>
    <row r="36" spans="1:46" ht="27" customHeight="1" x14ac:dyDescent="0.15">
      <c r="A36" s="255"/>
      <c r="AK36" s="1117" t="s">
        <v>544</v>
      </c>
      <c r="AL36" s="1118"/>
      <c r="AM36" s="1118"/>
      <c r="AN36" s="1119"/>
      <c r="AO36" s="299" t="s">
        <v>527</v>
      </c>
      <c r="AP36" s="299" t="s">
        <v>527</v>
      </c>
      <c r="AQ36" s="300">
        <v>2447</v>
      </c>
      <c r="AR36" s="301" t="s">
        <v>527</v>
      </c>
    </row>
    <row r="37" spans="1:46" ht="13.5" customHeight="1" x14ac:dyDescent="0.15">
      <c r="A37" s="255"/>
      <c r="AK37" s="1117" t="s">
        <v>545</v>
      </c>
      <c r="AL37" s="1118"/>
      <c r="AM37" s="1118"/>
      <c r="AN37" s="1119"/>
      <c r="AO37" s="299">
        <v>12131</v>
      </c>
      <c r="AP37" s="299">
        <v>383</v>
      </c>
      <c r="AQ37" s="300">
        <v>591</v>
      </c>
      <c r="AR37" s="301">
        <v>-35.200000000000003</v>
      </c>
    </row>
    <row r="38" spans="1:46" ht="27" customHeight="1" x14ac:dyDescent="0.15">
      <c r="A38" s="255"/>
      <c r="AK38" s="1120" t="s">
        <v>546</v>
      </c>
      <c r="AL38" s="1121"/>
      <c r="AM38" s="1121"/>
      <c r="AN38" s="1122"/>
      <c r="AO38" s="302" t="s">
        <v>527</v>
      </c>
      <c r="AP38" s="302" t="s">
        <v>527</v>
      </c>
      <c r="AQ38" s="303">
        <v>2</v>
      </c>
      <c r="AR38" s="291" t="s">
        <v>527</v>
      </c>
      <c r="AS38" s="298"/>
    </row>
    <row r="39" spans="1:46" x14ac:dyDescent="0.15">
      <c r="A39" s="255"/>
      <c r="AK39" s="1120" t="s">
        <v>547</v>
      </c>
      <c r="AL39" s="1121"/>
      <c r="AM39" s="1121"/>
      <c r="AN39" s="1122"/>
      <c r="AO39" s="299">
        <v>-65526</v>
      </c>
      <c r="AP39" s="299">
        <v>-2069</v>
      </c>
      <c r="AQ39" s="300">
        <v>-3618</v>
      </c>
      <c r="AR39" s="301">
        <v>-42.8</v>
      </c>
      <c r="AS39" s="298"/>
    </row>
    <row r="40" spans="1:46" ht="27" customHeight="1" x14ac:dyDescent="0.15">
      <c r="A40" s="255"/>
      <c r="AK40" s="1117" t="s">
        <v>548</v>
      </c>
      <c r="AL40" s="1118"/>
      <c r="AM40" s="1118"/>
      <c r="AN40" s="1119"/>
      <c r="AO40" s="299">
        <v>-2528463</v>
      </c>
      <c r="AP40" s="299">
        <v>-79853</v>
      </c>
      <c r="AQ40" s="300">
        <v>-63812</v>
      </c>
      <c r="AR40" s="301">
        <v>25.1</v>
      </c>
      <c r="AS40" s="298"/>
    </row>
    <row r="41" spans="1:46" x14ac:dyDescent="0.15">
      <c r="A41" s="255"/>
      <c r="AK41" s="1123" t="s">
        <v>305</v>
      </c>
      <c r="AL41" s="1124"/>
      <c r="AM41" s="1124"/>
      <c r="AN41" s="1125"/>
      <c r="AO41" s="299">
        <v>692888</v>
      </c>
      <c r="AP41" s="299">
        <v>21883</v>
      </c>
      <c r="AQ41" s="300">
        <v>27863</v>
      </c>
      <c r="AR41" s="301">
        <v>-21.5</v>
      </c>
      <c r="AS41" s="298"/>
    </row>
    <row r="42" spans="1:46" x14ac:dyDescent="0.15">
      <c r="A42" s="255"/>
      <c r="AK42" s="304" t="s">
        <v>549</v>
      </c>
      <c r="AQ42" s="276"/>
      <c r="AR42" s="276"/>
      <c r="AS42" s="298"/>
    </row>
    <row r="43" spans="1:46" x14ac:dyDescent="0.15">
      <c r="A43" s="255"/>
      <c r="AP43" s="305"/>
      <c r="AQ43" s="276"/>
      <c r="AS43" s="298"/>
    </row>
    <row r="44" spans="1:46" x14ac:dyDescent="0.15">
      <c r="A44" s="255"/>
      <c r="AQ44" s="276"/>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15">
      <c r="A47" s="308" t="s">
        <v>550</v>
      </c>
    </row>
    <row r="48" spans="1:46" x14ac:dyDescent="0.15">
      <c r="A48" s="255"/>
      <c r="AK48" s="309" t="s">
        <v>551</v>
      </c>
      <c r="AL48" s="309"/>
      <c r="AM48" s="309"/>
      <c r="AN48" s="309"/>
      <c r="AO48" s="309"/>
      <c r="AP48" s="309"/>
      <c r="AQ48" s="310"/>
      <c r="AR48" s="309"/>
    </row>
    <row r="49" spans="1:44" ht="13.5" customHeight="1" x14ac:dyDescent="0.15">
      <c r="A49" s="255"/>
      <c r="AK49" s="311"/>
      <c r="AL49" s="312"/>
      <c r="AM49" s="1112" t="s">
        <v>518</v>
      </c>
      <c r="AN49" s="1114" t="s">
        <v>552</v>
      </c>
      <c r="AO49" s="1115"/>
      <c r="AP49" s="1115"/>
      <c r="AQ49" s="1115"/>
      <c r="AR49" s="1116"/>
    </row>
    <row r="50" spans="1:44" x14ac:dyDescent="0.15">
      <c r="A50" s="255"/>
      <c r="AK50" s="313"/>
      <c r="AL50" s="314"/>
      <c r="AM50" s="1113"/>
      <c r="AN50" s="315" t="s">
        <v>553</v>
      </c>
      <c r="AO50" s="316" t="s">
        <v>554</v>
      </c>
      <c r="AP50" s="317" t="s">
        <v>555</v>
      </c>
      <c r="AQ50" s="318" t="s">
        <v>556</v>
      </c>
      <c r="AR50" s="319" t="s">
        <v>557</v>
      </c>
    </row>
    <row r="51" spans="1:44" x14ac:dyDescent="0.15">
      <c r="A51" s="255"/>
      <c r="AK51" s="311" t="s">
        <v>558</v>
      </c>
      <c r="AL51" s="312"/>
      <c r="AM51" s="320">
        <v>3370078</v>
      </c>
      <c r="AN51" s="321">
        <v>98239</v>
      </c>
      <c r="AO51" s="322">
        <v>11.9</v>
      </c>
      <c r="AP51" s="323">
        <v>85173</v>
      </c>
      <c r="AQ51" s="324">
        <v>-4.3</v>
      </c>
      <c r="AR51" s="325">
        <v>16.2</v>
      </c>
    </row>
    <row r="52" spans="1:44" x14ac:dyDescent="0.15">
      <c r="A52" s="255"/>
      <c r="AK52" s="326"/>
      <c r="AL52" s="327" t="s">
        <v>559</v>
      </c>
      <c r="AM52" s="328">
        <v>1832416</v>
      </c>
      <c r="AN52" s="329">
        <v>53415</v>
      </c>
      <c r="AO52" s="330">
        <v>-5.9</v>
      </c>
      <c r="AP52" s="331">
        <v>43913</v>
      </c>
      <c r="AQ52" s="332">
        <v>-3.4</v>
      </c>
      <c r="AR52" s="333">
        <v>-2.5</v>
      </c>
    </row>
    <row r="53" spans="1:44" x14ac:dyDescent="0.15">
      <c r="A53" s="255"/>
      <c r="AK53" s="311" t="s">
        <v>560</v>
      </c>
      <c r="AL53" s="312"/>
      <c r="AM53" s="320">
        <v>6854131</v>
      </c>
      <c r="AN53" s="321">
        <v>203992</v>
      </c>
      <c r="AO53" s="322">
        <v>107.6</v>
      </c>
      <c r="AP53" s="323">
        <v>94081</v>
      </c>
      <c r="AQ53" s="324">
        <v>10.5</v>
      </c>
      <c r="AR53" s="325">
        <v>97.1</v>
      </c>
    </row>
    <row r="54" spans="1:44" x14ac:dyDescent="0.15">
      <c r="A54" s="255"/>
      <c r="AK54" s="326"/>
      <c r="AL54" s="327" t="s">
        <v>559</v>
      </c>
      <c r="AM54" s="328">
        <v>3071401</v>
      </c>
      <c r="AN54" s="329">
        <v>91411</v>
      </c>
      <c r="AO54" s="330">
        <v>71.099999999999994</v>
      </c>
      <c r="AP54" s="331">
        <v>48949</v>
      </c>
      <c r="AQ54" s="332">
        <v>11.5</v>
      </c>
      <c r="AR54" s="333">
        <v>59.6</v>
      </c>
    </row>
    <row r="55" spans="1:44" x14ac:dyDescent="0.15">
      <c r="A55" s="255"/>
      <c r="AK55" s="311" t="s">
        <v>561</v>
      </c>
      <c r="AL55" s="312"/>
      <c r="AM55" s="320">
        <v>3202471</v>
      </c>
      <c r="AN55" s="321">
        <v>96769</v>
      </c>
      <c r="AO55" s="322">
        <v>-52.6</v>
      </c>
      <c r="AP55" s="323">
        <v>92632</v>
      </c>
      <c r="AQ55" s="324">
        <v>-1.5</v>
      </c>
      <c r="AR55" s="325">
        <v>-51.1</v>
      </c>
    </row>
    <row r="56" spans="1:44" x14ac:dyDescent="0.15">
      <c r="A56" s="255"/>
      <c r="AK56" s="326"/>
      <c r="AL56" s="327" t="s">
        <v>559</v>
      </c>
      <c r="AM56" s="328">
        <v>1418461</v>
      </c>
      <c r="AN56" s="329">
        <v>42862</v>
      </c>
      <c r="AO56" s="330">
        <v>-53.1</v>
      </c>
      <c r="AP56" s="331">
        <v>47978</v>
      </c>
      <c r="AQ56" s="332">
        <v>-2</v>
      </c>
      <c r="AR56" s="333">
        <v>-51.1</v>
      </c>
    </row>
    <row r="57" spans="1:44" x14ac:dyDescent="0.15">
      <c r="A57" s="255"/>
      <c r="AK57" s="311" t="s">
        <v>562</v>
      </c>
      <c r="AL57" s="312"/>
      <c r="AM57" s="320">
        <v>2293446</v>
      </c>
      <c r="AN57" s="321">
        <v>70925</v>
      </c>
      <c r="AO57" s="322">
        <v>-26.7</v>
      </c>
      <c r="AP57" s="323">
        <v>96469</v>
      </c>
      <c r="AQ57" s="324">
        <v>4.0999999999999996</v>
      </c>
      <c r="AR57" s="325">
        <v>-30.8</v>
      </c>
    </row>
    <row r="58" spans="1:44" x14ac:dyDescent="0.15">
      <c r="A58" s="255"/>
      <c r="AK58" s="326"/>
      <c r="AL58" s="327" t="s">
        <v>559</v>
      </c>
      <c r="AM58" s="328">
        <v>1395258</v>
      </c>
      <c r="AN58" s="329">
        <v>43149</v>
      </c>
      <c r="AO58" s="330">
        <v>0.7</v>
      </c>
      <c r="AP58" s="331">
        <v>49775</v>
      </c>
      <c r="AQ58" s="332">
        <v>3.7</v>
      </c>
      <c r="AR58" s="333">
        <v>-3</v>
      </c>
    </row>
    <row r="59" spans="1:44" x14ac:dyDescent="0.15">
      <c r="A59" s="255"/>
      <c r="AK59" s="311" t="s">
        <v>563</v>
      </c>
      <c r="AL59" s="312"/>
      <c r="AM59" s="320">
        <v>2600561</v>
      </c>
      <c r="AN59" s="321">
        <v>82130</v>
      </c>
      <c r="AO59" s="322">
        <v>15.8</v>
      </c>
      <c r="AP59" s="323">
        <v>85743</v>
      </c>
      <c r="AQ59" s="324">
        <v>-11.1</v>
      </c>
      <c r="AR59" s="325">
        <v>26.9</v>
      </c>
    </row>
    <row r="60" spans="1:44" x14ac:dyDescent="0.15">
      <c r="A60" s="255"/>
      <c r="AK60" s="326"/>
      <c r="AL60" s="327" t="s">
        <v>559</v>
      </c>
      <c r="AM60" s="328">
        <v>941878</v>
      </c>
      <c r="AN60" s="329">
        <v>29746</v>
      </c>
      <c r="AO60" s="330">
        <v>-31.1</v>
      </c>
      <c r="AP60" s="331">
        <v>45231</v>
      </c>
      <c r="AQ60" s="332">
        <v>-9.1</v>
      </c>
      <c r="AR60" s="333">
        <v>-22</v>
      </c>
    </row>
    <row r="61" spans="1:44" x14ac:dyDescent="0.15">
      <c r="A61" s="255"/>
      <c r="AK61" s="311" t="s">
        <v>564</v>
      </c>
      <c r="AL61" s="334"/>
      <c r="AM61" s="320">
        <v>3664137</v>
      </c>
      <c r="AN61" s="321">
        <v>110411</v>
      </c>
      <c r="AO61" s="322">
        <v>11.2</v>
      </c>
      <c r="AP61" s="323">
        <v>90820</v>
      </c>
      <c r="AQ61" s="335">
        <v>-0.5</v>
      </c>
      <c r="AR61" s="325">
        <v>11.7</v>
      </c>
    </row>
    <row r="62" spans="1:44" x14ac:dyDescent="0.15">
      <c r="A62" s="255"/>
      <c r="AK62" s="326"/>
      <c r="AL62" s="327" t="s">
        <v>559</v>
      </c>
      <c r="AM62" s="328">
        <v>1731883</v>
      </c>
      <c r="AN62" s="329">
        <v>52117</v>
      </c>
      <c r="AO62" s="330">
        <v>-3.7</v>
      </c>
      <c r="AP62" s="331">
        <v>47169</v>
      </c>
      <c r="AQ62" s="332">
        <v>0.1</v>
      </c>
      <c r="AR62" s="333">
        <v>-3.8</v>
      </c>
    </row>
    <row r="63" spans="1:44" x14ac:dyDescent="0.15">
      <c r="A63" s="255"/>
    </row>
    <row r="64" spans="1:44" x14ac:dyDescent="0.15">
      <c r="A64" s="255"/>
    </row>
    <row r="65" spans="1:46" x14ac:dyDescent="0.15">
      <c r="A65" s="255"/>
    </row>
    <row r="66" spans="1:46" x14ac:dyDescent="0.15">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15">
      <c r="AS67" s="251"/>
      <c r="AT67" s="251"/>
    </row>
    <row r="70" spans="1:46" hidden="1" x14ac:dyDescent="0.15"/>
    <row r="71" spans="1:46" hidden="1" x14ac:dyDescent="0.15"/>
    <row r="72" spans="1:46" hidden="1" x14ac:dyDescent="0.15"/>
    <row r="73" spans="1:46" hidden="1" x14ac:dyDescent="0.15"/>
  </sheetData>
  <sheetProtection algorithmName="SHA-512" hashValue="0EMEsOTpoeCVllNnzf2zDlfLpSkGQXCetXglhYweLOsOg5DdKNCN94F0my3jTL9ubOG3nav/2kqN2glCbf/vnw==" saltValue="LHMJmWqLS3sjNXlULnnI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566</v>
      </c>
    </row>
    <row r="121" spans="125:125" ht="13.5" hidden="1" customHeight="1" x14ac:dyDescent="0.15">
      <c r="DU121" s="249"/>
    </row>
  </sheetData>
  <sheetProtection algorithmName="SHA-512" hashValue="/SmfmP/eQnQ7llYWlhirwJyBzxfq0HjDmMU1Z+3IlpfDtt0tUTX1CVM1bYe0DqDlFuvzMdoL8W4sNuXEV8pvEw==" saltValue="gUAxVhqWnTdpI9ladbpw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567</v>
      </c>
    </row>
  </sheetData>
  <sheetProtection algorithmName="SHA-512" hashValue="P+leHePaL2MzqXaOYBIWAG8hNXbgcpaPQFgbsnFwYlue2YD0eUbhf21yKpE6tLWHynAJeVmimvNRZi0Ki9BVYw==" saltValue="wYr6T5BJNbbNthakeedn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26" t="s">
        <v>3</v>
      </c>
      <c r="D47" s="1126"/>
      <c r="E47" s="1127"/>
      <c r="F47" s="11">
        <v>18.53</v>
      </c>
      <c r="G47" s="12">
        <v>18.670000000000002</v>
      </c>
      <c r="H47" s="12">
        <v>21.22</v>
      </c>
      <c r="I47" s="12">
        <v>23.53</v>
      </c>
      <c r="J47" s="13">
        <v>29.67</v>
      </c>
    </row>
    <row r="48" spans="2:10" ht="57.75" customHeight="1" x14ac:dyDescent="0.15">
      <c r="B48" s="14"/>
      <c r="C48" s="1128" t="s">
        <v>4</v>
      </c>
      <c r="D48" s="1128"/>
      <c r="E48" s="1129"/>
      <c r="F48" s="15">
        <v>5.27</v>
      </c>
      <c r="G48" s="16">
        <v>5.7</v>
      </c>
      <c r="H48" s="16">
        <v>6.47</v>
      </c>
      <c r="I48" s="16">
        <v>11.94</v>
      </c>
      <c r="J48" s="17">
        <v>12.21</v>
      </c>
    </row>
    <row r="49" spans="2:10" ht="57.75" customHeight="1" thickBot="1" x14ac:dyDescent="0.2">
      <c r="B49" s="18"/>
      <c r="C49" s="1130" t="s">
        <v>5</v>
      </c>
      <c r="D49" s="1130"/>
      <c r="E49" s="1131"/>
      <c r="F49" s="19">
        <v>2.73</v>
      </c>
      <c r="G49" s="20">
        <v>0.02</v>
      </c>
      <c r="H49" s="20">
        <v>3.68</v>
      </c>
      <c r="I49" s="20">
        <v>8.86</v>
      </c>
      <c r="J49" s="21">
        <v>5.48</v>
      </c>
    </row>
    <row r="50" spans="2:10" x14ac:dyDescent="0.15"/>
  </sheetData>
  <sheetProtection algorithmName="SHA-512" hashValue="P+fnbt9gUFRFHm9kp7I1xchqz2EwmsfrQcr+qFEMGCCE+uZSTYWb56bLUSCYTUeLeWXTzIUPgRjnVuhP1o+lZA==" saltValue="vlmKuOH8jyHtoLy+hYMr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2024-03-11T02:10:22Z</cp:lastPrinted>
  <dcterms:created xsi:type="dcterms:W3CDTF">2024-02-05T02:56:47Z</dcterms:created>
  <dcterms:modified xsi:type="dcterms:W3CDTF">2024-03-18T05:50:37Z</dcterms:modified>
  <cp:category/>
</cp:coreProperties>
</file>