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059758\Desktop\新しいフォルダー\"/>
    </mc:Choice>
  </mc:AlternateContent>
  <xr:revisionPtr revIDLastSave="0" documentId="13_ncr:1_{BF473774-282D-47A4-BCC7-B6F7D91A7209}"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C36" i="10"/>
  <c r="CO35" i="10"/>
  <c r="BW35" i="10"/>
  <c r="CO34" i="10"/>
  <c r="BW34" i="10"/>
  <c r="C34" i="10"/>
  <c r="C35"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l="1"/>
  <c r="BE35" i="10" s="1"/>
  <c r="BE36" i="10" s="1"/>
</calcChain>
</file>

<file path=xl/sharedStrings.xml><?xml version="1.0" encoding="utf-8"?>
<sst xmlns="http://schemas.openxmlformats.org/spreadsheetml/2006/main" count="1094" uniqueCount="609">
  <si>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</si>
  <si>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</si>
  <si>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</si>
  <si>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</si>
  <si>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</si>
  <si>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</si>
  <si>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</si>
  <si>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</si>
  <si>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</si>
  <si>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</si>
  <si>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</si>
  <si>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</si>
  <si>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</si>
  <si>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</si>
  <si>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</si>
  <si>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</si>
  <si>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</si>
  <si>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</si>
  <si>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</si>
  <si>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</si>
  <si>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</si>
  <si>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</si>
  <si>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</si>
  <si>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</si>
  <si>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</si>
  <si>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</si>
  <si>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</si>
  <si>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</si>
  <si>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</si>
  <si>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</si>
  <si>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</si>
  <si>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</si>
  <si>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</si>
  <si>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</si>
  <si>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</si>
  <si>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</si>
  <si>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</si>
  <si>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</si>
  <si>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</si>
  <si>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</si>
  <si>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</si>
  <si>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</si>
  <si>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</si>
  <si>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</si>
  <si>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</si>
  <si>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</si>
  <si>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</si>
  <si>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</si>
  <si>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</si>
  <si>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</si>
  <si>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</si>
  <si>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</si>
  <si>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</si>
  <si>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</si>
  <si>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</si>
  <si>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</si>
  <si>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</si>
  <si>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</si>
  <si>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</si>
  <si>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</si>
  <si>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</si>
  <si>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</si>
  <si>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</si>
  <si>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</si>
  <si>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</si>
  <si>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</si>
  <si>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</si>
  <si>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</si>
  <si>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</si>
  <si>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</si>
  <si>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</si>
  <si>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</si>
  <si>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</si>
  <si>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</si>
  <si>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</si>
  <si>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</si>
  <si>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</si>
  <si>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</si>
  <si>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</si>
  <si>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</si>
  <si>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</si>
  <si>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</si>
  <si>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</si>
  <si>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</si>
  <si>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</si>
  <si>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</si>
  <si>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</si>
  <si>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Ⅳ－３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</si>
  <si>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</si>
  <si>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</si>
  <si>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</si>
  <si>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</si>
  <si>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</si>
  <si>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</si>
  <si>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</si>
  <si>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</si>
  <si>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</si>
  <si>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</si>
  <si>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</si>
  <si>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</si>
  <si>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宇部市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</si>
  <si>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</si>
  <si>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</si>
  <si>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</si>
  <si>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</si>
  <si>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</si>
  <si>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</si>
  <si>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</si>
  <si>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</si>
  <si>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</si>
  <si>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</si>
  <si>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</si>
  <si>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</si>
  <si>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</si>
  <si>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</si>
  <si>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</si>
  <si>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</si>
  <si>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</si>
  <si>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</si>
  <si>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</si>
  <si>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</si>
  <si>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</si>
  <si>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</si>
  <si>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</si>
  <si>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</si>
  <si>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</si>
  <si>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</si>
  <si>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</si>
  <si>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</si>
  <si>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</si>
  <si>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</si>
  <si>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</si>
  <si>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</si>
  <si>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</si>
  <si>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</si>
  <si>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</si>
  <si>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</si>
  <si>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</si>
  <si>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</si>
  <si>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</si>
  <si>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</si>
  <si>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</si>
  <si>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</si>
  <si>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</si>
  <si>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</si>
  <si>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</si>
  <si>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</si>
  <si>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</si>
  <si>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</si>
  <si>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</si>
  <si>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</si>
  <si>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</si>
  <si>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</si>
  <si>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</si>
  <si>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</si>
  <si>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</si>
  <si>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</si>
  <si>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</si>
  <si>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</si>
  <si>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</si>
  <si>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</si>
  <si>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</si>
  <si>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</si>
  <si>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</si>
  <si>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</si>
  <si>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</si>
  <si>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</si>
  <si>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</si>
  <si>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</si>
  <si>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</si>
  <si>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</si>
  <si>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</si>
  <si>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</si>
  <si>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</si>
  <si>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</si>
  <si>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</si>
  <si>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</si>
  <si>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</si>
  <si>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</si>
  <si>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</si>
  <si>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</si>
  <si>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</si>
  <si>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</si>
  <si>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</si>
  <si>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</si>
  <si>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</si>
  <si>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</si>
  <si>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</si>
  <si>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</si>
  <si>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</si>
  <si>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</si>
  <si>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</si>
  <si>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</si>
  <si>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</si>
  <si>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</si>
  <si>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</si>
  <si>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</si>
  <si>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</si>
  <si>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</si>
  <si>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</si>
  <si>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</si>
  <si>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</si>
  <si>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</si>
  <si>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</si>
  <si>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</si>
  <si>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</si>
  <si>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</si>
  <si>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</si>
  <si>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</si>
  <si>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</si>
  <si>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</si>
  <si>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</si>
  <si>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</si>
  <si>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</si>
  <si>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</si>
  <si>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</si>
  <si>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</si>
  <si>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</si>
  <si>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</si>
  <si>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山口県宇部市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</si>
  <si>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</si>
  <si>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</si>
  <si>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</si>
  <si>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</si>
  <si>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</si>
  <si>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</si>
  <si>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</si>
  <si>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</si>
  <si>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</si>
  <si>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</si>
  <si>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</si>
  <si>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</si>
  <si>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</si>
  <si>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</si>
  <si>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</si>
  <si>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</si>
  <si>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</si>
  <si>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</si>
  <si>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</si>
  <si>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</si>
  <si>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</si>
  <si>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</si>
  <si>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</si>
  <si>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</si>
  <si>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</si>
  <si>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</si>
  <si>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</si>
  <si>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</si>
  <si>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</si>
  <si>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</si>
  <si>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</si>
  <si>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</si>
  <si>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</si>
  <si>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</si>
  <si>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</si>
  <si>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</si>
  <si>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</si>
  <si>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</si>
  <si>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</si>
  <si>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</si>
  <si>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</si>
  <si>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</si>
  <si>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</si>
  <si>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</si>
  <si>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</si>
  <si>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</si>
  <si>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</si>
  <si>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</si>
  <si>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</si>
  <si>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</si>
  <si>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</si>
  <si>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</si>
  <si>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</si>
  <si>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</si>
  <si>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</si>
  <si>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</si>
  <si>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</si>
  <si>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</si>
  <si>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</si>
  <si>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</si>
  <si>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</si>
  <si>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</si>
  <si>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</si>
  <si>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</si>
  <si>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</si>
  <si>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</si>
  <si>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</si>
  <si>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</si>
  <si>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</si>
  <si>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</si>
  <si>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</si>
  <si>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</si>
  <si>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</si>
  <si>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</si>
  <si>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</si>
  <si>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</si>
  <si>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</si>
  <si>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</si>
  <si>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</si>
  <si>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</si>
  <si>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</si>
  <si>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</si>
  <si>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</si>
  <si>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</si>
  <si>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</si>
  <si>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</si>
  <si>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</si>
  <si>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</si>
  <si>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</si>
  <si>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</si>
  <si>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</si>
  <si>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</si>
  <si>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</si>
  <si>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</si>
  <si>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</si>
  <si>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</si>
  <si>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</si>
  <si>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</si>
  <si>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</si>
  <si>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</si>
  <si>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</si>
  <si>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</si>
  <si>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</si>
  <si>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</si>
  <si>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</si>
  <si>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</si>
  <si>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</si>
  <si>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</si>
  <si>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</si>
  <si>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</si>
  <si>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</si>
  <si>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</si>
  <si>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</si>
  <si>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</si>
  <si>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</si>
  <si>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</si>
  <si>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</si>
  <si>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</si>
  <si>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</si>
  <si>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</si>
  <si>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</si>
  <si>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</si>
  <si>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</si>
  <si>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</si>
  <si>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</si>
  <si>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交通</t>
    <phoneticPr fontId="5"/>
  </si>
  <si>
    <t>被保険者数(人)</t>
  </si>
  <si>
    <t>　積立金</t>
    <phoneticPr fontId="5"/>
  </si>
  <si>
    <t>　うち臨時財政対策債</t>
    <phoneticPr fontId="5"/>
  </si>
  <si>
    <t>市場</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</si>
  <si>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</si>
  <si>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</si>
  <si>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</si>
  <si>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</si>
  <si>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</si>
  <si>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</si>
  <si>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</si>
  <si>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</si>
  <si>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</si>
  <si>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</si>
  <si>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</si>
  <si>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</si>
  <si>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</si>
  <si>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</si>
  <si>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</si>
  <si>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</si>
  <si>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</si>
  <si>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</si>
  <si>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</si>
  <si>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</si>
  <si>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</si>
  <si>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</si>
  <si>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山口県宇部市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</si>
  <si>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</si>
  <si>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</si>
  <si>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</si>
  <si>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</si>
  <si>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</si>
  <si>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</si>
  <si>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</si>
  <si>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</si>
  <si>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</si>
  <si>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</si>
  <si>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</si>
  <si>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</si>
  <si>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</si>
  <si>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</si>
  <si>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</si>
  <si>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</si>
  <si>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</si>
  <si>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</si>
  <si>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</si>
  <si>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</si>
  <si>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公共用地造成事業特別会計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</si>
  <si>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</si>
  <si>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</si>
  <si>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</si>
  <si>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</si>
  <si>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</si>
  <si>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</si>
  <si>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</si>
  <si>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</si>
  <si>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</si>
  <si>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</si>
  <si>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</si>
  <si>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</si>
  <si>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</si>
  <si>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</si>
  <si>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</si>
  <si>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</si>
  <si>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</si>
  <si>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</si>
  <si>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</si>
  <si>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交通事業会計</t>
    <phoneticPr fontId="5"/>
  </si>
  <si>
    <t>法適用企業</t>
    <phoneticPr fontId="5"/>
  </si>
  <si>
    <t>下水道事業会計</t>
    <phoneticPr fontId="5"/>
  </si>
  <si>
    <t>農業集落排水事業特別会計</t>
    <phoneticPr fontId="5"/>
  </si>
  <si>
    <t>法非適用企業</t>
    <phoneticPr fontId="5"/>
  </si>
  <si>
    <t>中央卸売市場事業特別会計</t>
    <phoneticPr fontId="5"/>
  </si>
  <si>
    <t>法非適用企業</t>
    <phoneticPr fontId="5"/>
  </si>
  <si>
    <t>地方卸売市場事業特別会計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</si>
  <si>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</si>
  <si>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</si>
  <si>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</si>
  <si>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</si>
  <si>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</si>
  <si>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</si>
  <si>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</si>
  <si>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</si>
  <si>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</si>
  <si>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</si>
  <si>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</si>
  <si>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</si>
  <si>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</si>
  <si>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</si>
  <si>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</si>
  <si>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</si>
  <si>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</si>
  <si>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</si>
  <si>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</si>
  <si>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</si>
  <si>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</si>
  <si>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</si>
  <si>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</si>
  <si>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</si>
  <si>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</si>
  <si>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</si>
  <si>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</si>
  <si>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</si>
  <si>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</si>
  <si>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</si>
  <si>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</si>
  <si>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</si>
  <si>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</si>
  <si>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</si>
  <si>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</si>
  <si>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</si>
  <si>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</si>
  <si>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</si>
  <si>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</si>
  <si>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</si>
  <si>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</si>
  <si>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</si>
  <si>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</si>
  <si>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</si>
  <si>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</si>
  <si>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</si>
  <si>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</si>
  <si>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</si>
  <si>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</si>
  <si>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</si>
  <si>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</si>
  <si>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</si>
  <si>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</si>
  <si>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</si>
  <si>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</si>
  <si>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</si>
  <si>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</si>
  <si>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</si>
  <si>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</si>
  <si>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</si>
  <si>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</si>
  <si>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</si>
  <si>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</si>
  <si>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</si>
  <si>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</si>
  <si>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</si>
  <si>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交通事業会計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</si>
  <si>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</si>
  <si>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</si>
  <si>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</si>
  <si>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</si>
  <si>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</si>
  <si>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</si>
  <si>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</si>
  <si>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</si>
  <si>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</si>
  <si>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</si>
  <si>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</si>
  <si>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</si>
  <si>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</si>
  <si>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</si>
  <si>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</si>
  <si>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</si>
  <si>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</si>
  <si>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</si>
  <si>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</si>
  <si>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</si>
  <si>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</si>
  <si>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</si>
  <si>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</si>
  <si>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</si>
  <si>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</si>
  <si>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</si>
  <si>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</si>
  <si>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</si>
  <si>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</si>
  <si>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</si>
  <si>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</si>
  <si>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</si>
  <si>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</si>
  <si>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</si>
  <si>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</si>
  <si>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</si>
  <si>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</si>
  <si>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</si>
  <si>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</si>
  <si>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</si>
  <si>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</si>
  <si>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</si>
  <si>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</si>
  <si>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</si>
  <si>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</si>
  <si>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</si>
  <si>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</si>
  <si>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</si>
  <si>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</si>
  <si>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</si>
  <si>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</si>
  <si>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</si>
  <si>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</si>
  <si>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</si>
  <si>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</si>
  <si>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</si>
  <si>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</si>
  <si>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</si>
  <si>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</si>
  <si>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</si>
  <si>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</si>
  <si>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</si>
  <si>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</si>
  <si>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</si>
  <si>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</si>
  <si>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</si>
  <si>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</si>
  <si>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</si>
  <si>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</si>
  <si>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</si>
  <si>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</si>
  <si>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</si>
  <si>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</si>
  <si>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</si>
  <si>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</si>
  <si>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</si>
  <si>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</si>
  <si>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</si>
  <si>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</si>
  <si>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</si>
  <si>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</si>
  <si>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</si>
  <si>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</si>
  <si>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0.19</t>
  </si>
  <si>
    <t>▲ 0.58</t>
  </si>
  <si>
    <t>▲ 0.26</t>
  </si>
  <si>
    <t>水道事業会計</t>
  </si>
  <si>
    <t>下水道事業会計</t>
  </si>
  <si>
    <t>一般会計</t>
  </si>
  <si>
    <t>交通事業会計</t>
  </si>
  <si>
    <t>介護保険事業特別会計</t>
  </si>
  <si>
    <t>国民健康保険事業特別会計</t>
  </si>
  <si>
    <t>後期高齢者医療特別会計</t>
  </si>
  <si>
    <t>中央卸売市場事業特別会計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</si>
  <si>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</si>
  <si>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</si>
  <si>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</si>
  <si>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</si>
  <si>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</si>
  <si>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</si>
  <si>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</si>
  <si>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</si>
  <si>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</si>
  <si>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山口県市町総合事務組合一般会計</t>
    <rPh sb="0" eb="3">
      <t>ヤマグチケン</t>
    </rPh>
    <rPh sb="3" eb="5">
      <t>シチョウ</t>
    </rPh>
    <rPh sb="5" eb="7">
      <t>ソウゴウ</t>
    </rPh>
    <rPh sb="7" eb="11">
      <t>ジムクミアイ</t>
    </rPh>
    <rPh sb="11" eb="15">
      <t>イッパンカイケイ</t>
    </rPh>
    <phoneticPr fontId="2"/>
  </si>
  <si>
    <t>山口県市町総合事務組合非常勤職員公務災害補償特別会計</t>
    <rPh sb="0" eb="3">
      <t>ヤマグチケン</t>
    </rPh>
    <rPh sb="3" eb="7">
      <t>シチョウソウゴウ</t>
    </rPh>
    <rPh sb="7" eb="11">
      <t>ジムクミアイ</t>
    </rPh>
    <rPh sb="11" eb="16">
      <t>ヒジョウキンショクイン</t>
    </rPh>
    <rPh sb="16" eb="18">
      <t>コウム</t>
    </rPh>
    <rPh sb="18" eb="20">
      <t>サイガイ</t>
    </rPh>
    <rPh sb="20" eb="22">
      <t>ホショウ</t>
    </rPh>
    <rPh sb="22" eb="26">
      <t>トクベツカイケイ</t>
    </rPh>
    <phoneticPr fontId="2"/>
  </si>
  <si>
    <t>山口県市町総合事務組合山口県自治会館管理特別会計</t>
    <phoneticPr fontId="2"/>
  </si>
  <si>
    <t>山口県後期高齢者医療広域連合一般会計</t>
    <phoneticPr fontId="2"/>
  </si>
  <si>
    <t>山口県後期高齢者医療広域連合後期高齢者医療特別会計</t>
    <phoneticPr fontId="2"/>
  </si>
  <si>
    <t>宇部・山陽小野田消防組合一般会計</t>
    <phoneticPr fontId="2"/>
  </si>
  <si>
    <t>宇部市常盤動物園協会</t>
    <phoneticPr fontId="2"/>
  </si>
  <si>
    <t>宇部市体育協会</t>
    <phoneticPr fontId="2"/>
  </si>
  <si>
    <t>宇部市文化創造財団</t>
    <phoneticPr fontId="2"/>
  </si>
  <si>
    <t>にぎわい宇部</t>
    <phoneticPr fontId="2"/>
  </si>
  <si>
    <t>うべ未来エネルギー</t>
    <phoneticPr fontId="2"/>
  </si>
  <si>
    <t>-</t>
    <phoneticPr fontId="2"/>
  </si>
  <si>
    <t>合併特例基金</t>
    <rPh sb="0" eb="6">
      <t>ガッペイトクレイキキン</t>
    </rPh>
    <phoneticPr fontId="5"/>
  </si>
  <si>
    <t>庁舎建設基金</t>
    <rPh sb="0" eb="2">
      <t>チョウシャ</t>
    </rPh>
    <rPh sb="2" eb="4">
      <t>ケンセツ</t>
    </rPh>
    <rPh sb="4" eb="6">
      <t>キキン</t>
    </rPh>
    <phoneticPr fontId="2"/>
  </si>
  <si>
    <t>公共施設等保全管理基金</t>
    <rPh sb="0" eb="5">
      <t>コウキョウシセツトウ</t>
    </rPh>
    <rPh sb="5" eb="11">
      <t>ホゼンカンリキキン</t>
    </rPh>
    <phoneticPr fontId="2"/>
  </si>
  <si>
    <t>-</t>
    <phoneticPr fontId="2"/>
  </si>
  <si>
    <t>社会事業基金</t>
    <rPh sb="0" eb="2">
      <t>シャカイ</t>
    </rPh>
    <rPh sb="2" eb="4">
      <t>ジギョウ</t>
    </rPh>
    <rPh sb="4" eb="6">
      <t>キキン</t>
    </rPh>
    <phoneticPr fontId="2"/>
  </si>
  <si>
    <t>水源かん養基金</t>
    <rPh sb="0" eb="2">
      <t>スイゲン</t>
    </rPh>
    <rPh sb="4" eb="5">
      <t>ヨウ</t>
    </rPh>
    <rPh sb="5" eb="7">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</si>
</sst>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33173</c:v>
                </c:pt>
                <c:pt idx="1">
                  <c:v>37644</c:v>
                </c:pt>
                <c:pt idx="2">
                  <c:v>39221</c:v>
                </c:pt>
                <c:pt idx="3">
                  <c:v>38566</c:v>
                </c:pt>
                <c:pt idx="4">
                  <c:v>35156</c:v>
                </c:pt>
              </c:numCache>
            </c:numRef>
          </c:val>
          <c:smooth val="0"/>
          <c:extLst>
            <c:ext xmlns:c16="http://schemas.microsoft.com/office/drawing/2014/chart" uri="{C3380CC4-5D6E-409C-BE32-E72D297353CC}">
              <c16:uniqueId val="{00000000-5122-46C2-9E5B-4D084AFAB2C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33835</c:v>
                </c:pt>
                <c:pt idx="1">
                  <c:v>45233</c:v>
                </c:pt>
                <c:pt idx="2">
                  <c:v>44112</c:v>
                </c:pt>
                <c:pt idx="3">
                  <c:v>77884</c:v>
                </c:pt>
                <c:pt idx="4">
                  <c:v>32473</c:v>
                </c:pt>
              </c:numCache>
            </c:numRef>
          </c:val>
          <c:smooth val="0"/>
          <c:extLst>
            <c:ext xmlns:c16="http://schemas.microsoft.com/office/drawing/2014/chart" uri="{C3380CC4-5D6E-409C-BE32-E72D297353CC}">
              <c16:uniqueId val="{00000001-5122-46C2-9E5B-4D084AFAB2C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3.13</c:v>
                </c:pt>
                <c:pt idx="1">
                  <c:v>3.48</c:v>
                </c:pt>
                <c:pt idx="2">
                  <c:v>4.21</c:v>
                </c:pt>
                <c:pt idx="3">
                  <c:v>5.97</c:v>
                </c:pt>
                <c:pt idx="4">
                  <c:v>5.24</c:v>
                </c:pt>
              </c:numCache>
            </c:numRef>
          </c:val>
          <c:extLst>
            <c:ext xmlns:c16="http://schemas.microsoft.com/office/drawing/2014/chart" uri="{C3380CC4-5D6E-409C-BE32-E72D297353CC}">
              <c16:uniqueId val="{00000000-7448-4717-884F-B65812A7834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10</c:v>
                </c:pt>
                <c:pt idx="1">
                  <c:v>9.6300000000000008</c:v>
                </c:pt>
                <c:pt idx="2">
                  <c:v>8.19</c:v>
                </c:pt>
                <c:pt idx="3">
                  <c:v>14.12</c:v>
                </c:pt>
                <c:pt idx="4">
                  <c:v>15.09</c:v>
                </c:pt>
              </c:numCache>
            </c:numRef>
          </c:val>
          <c:extLst>
            <c:ext xmlns:c16="http://schemas.microsoft.com/office/drawing/2014/chart" uri="{C3380CC4-5D6E-409C-BE32-E72D297353CC}">
              <c16:uniqueId val="{00000001-7448-4717-884F-B65812A7834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-0.19</c:v>
                </c:pt>
                <c:pt idx="1">
                  <c:v>0.01</c:v>
                </c:pt>
                <c:pt idx="2">
                  <c:v>-0.57999999999999996</c:v>
                </c:pt>
                <c:pt idx="3">
                  <c:v>9.49</c:v>
                </c:pt>
                <c:pt idx="4">
                  <c:v>-0.26</c:v>
                </c:pt>
              </c:numCache>
            </c:numRef>
          </c:val>
          <c:smooth val="0"/>
          <c:extLst>
            <c:ext xmlns:c16="http://schemas.microsoft.com/office/drawing/2014/chart" uri="{C3380CC4-5D6E-409C-BE32-E72D297353CC}">
              <c16:uniqueId val="{00000002-7448-4717-884F-B65812A7834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0.25</c:v>
                </c:pt>
                <c:pt idx="2">
                  <c:v>#N/A</c:v>
                </c:pt>
                <c:pt idx="3">
                  <c:v>0.28000000000000003</c:v>
                </c:pt>
                <c:pt idx="4">
                  <c:v>#N/A</c:v>
                </c:pt>
                <c:pt idx="5">
                  <c:v>0</c:v>
                </c:pt>
                <c:pt idx="6">
                  <c:v>#N/A</c:v>
                </c:pt>
                <c:pt idx="7">
                  <c:v>0</c:v>
                </c:pt>
                <c:pt idx="8">
                  <c:v>#N/A</c:v>
                </c:pt>
                <c:pt idx="9">
                  <c:v>0</c:v>
                </c:pt>
              </c:numCache>
            </c:numRef>
          </c:val>
          <c:extLst>
            <c:ext xmlns:c16="http://schemas.microsoft.com/office/drawing/2014/chart" uri="{C3380CC4-5D6E-409C-BE32-E72D297353CC}">
              <c16:uniqueId val="{00000000-C5E6-4F09-AB2A-3059EA5B301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5E6-4F09-AB2A-3059EA5B3015}"/>
            </c:ext>
          </c:extLst>
        </c:ser>
        <c:ser>
          <c:idx val="2"/>
          <c:order val="2"/>
          <c:tx>
            <c:strRef>
              <c:f>データシート!$A$29</c:f>
              <c:strCache>
                <c:ptCount val="1"/>
                <c:pt idx="0">
                  <c:v>中央卸売市場事業特別会計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0.13</c:v>
                </c:pt>
                <c:pt idx="2">
                  <c:v>#N/A</c:v>
                </c:pt>
                <c:pt idx="3">
                  <c:v>0.14000000000000001</c:v>
                </c:pt>
                <c:pt idx="4">
                  <c:v>#N/A</c:v>
                </c:pt>
                <c:pt idx="5">
                  <c:v>0.13</c:v>
                </c:pt>
                <c:pt idx="6">
                  <c:v>#N/A</c:v>
                </c:pt>
                <c:pt idx="7">
                  <c:v>0.14000000000000001</c:v>
                </c:pt>
                <c:pt idx="8">
                  <c:v>#N/A</c:v>
                </c:pt>
                <c:pt idx="9">
                  <c:v>0.12</c:v>
                </c:pt>
              </c:numCache>
            </c:numRef>
          </c:val>
          <c:extLst>
            <c:ext xmlns:c16="http://schemas.microsoft.com/office/drawing/2014/chart" uri="{C3380CC4-5D6E-409C-BE32-E72D297353CC}">
              <c16:uniqueId val="{00000002-C5E6-4F09-AB2A-3059EA5B3015}"/>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0.14000000000000001</c:v>
                </c:pt>
                <c:pt idx="2">
                  <c:v>#N/A</c:v>
                </c:pt>
                <c:pt idx="3">
                  <c:v>0.14000000000000001</c:v>
                </c:pt>
                <c:pt idx="4">
                  <c:v>#N/A</c:v>
                </c:pt>
                <c:pt idx="5">
                  <c:v>0.16</c:v>
                </c:pt>
                <c:pt idx="6">
                  <c:v>#N/A</c:v>
                </c:pt>
                <c:pt idx="7">
                  <c:v>0.16</c:v>
                </c:pt>
                <c:pt idx="8">
                  <c:v>#N/A</c:v>
                </c:pt>
                <c:pt idx="9">
                  <c:v>0.17</c:v>
                </c:pt>
              </c:numCache>
            </c:numRef>
          </c:val>
          <c:extLst>
            <c:ext xmlns:c16="http://schemas.microsoft.com/office/drawing/2014/chart" uri="{C3380CC4-5D6E-409C-BE32-E72D297353CC}">
              <c16:uniqueId val="{00000003-C5E6-4F09-AB2A-3059EA5B3015}"/>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0.9</c:v>
                </c:pt>
                <c:pt idx="2">
                  <c:v>#N/A</c:v>
                </c:pt>
                <c:pt idx="3">
                  <c:v>0.98</c:v>
                </c:pt>
                <c:pt idx="4">
                  <c:v>#N/A</c:v>
                </c:pt>
                <c:pt idx="5">
                  <c:v>0.94</c:v>
                </c:pt>
                <c:pt idx="6">
                  <c:v>#N/A</c:v>
                </c:pt>
                <c:pt idx="7">
                  <c:v>0.46</c:v>
                </c:pt>
                <c:pt idx="8">
                  <c:v>#N/A</c:v>
                </c:pt>
                <c:pt idx="9">
                  <c:v>0.19</c:v>
                </c:pt>
              </c:numCache>
            </c:numRef>
          </c:val>
          <c:extLst>
            <c:ext xmlns:c16="http://schemas.microsoft.com/office/drawing/2014/chart" uri="{C3380CC4-5D6E-409C-BE32-E72D297353CC}">
              <c16:uniqueId val="{00000004-C5E6-4F09-AB2A-3059EA5B3015}"/>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1.06</c:v>
                </c:pt>
                <c:pt idx="2">
                  <c:v>#N/A</c:v>
                </c:pt>
                <c:pt idx="3">
                  <c:v>0.63</c:v>
                </c:pt>
                <c:pt idx="4">
                  <c:v>#N/A</c:v>
                </c:pt>
                <c:pt idx="5">
                  <c:v>0.4</c:v>
                </c:pt>
                <c:pt idx="6">
                  <c:v>#N/A</c:v>
                </c:pt>
                <c:pt idx="7">
                  <c:v>0.95</c:v>
                </c:pt>
                <c:pt idx="8">
                  <c:v>#N/A</c:v>
                </c:pt>
                <c:pt idx="9">
                  <c:v>1.03</c:v>
                </c:pt>
              </c:numCache>
            </c:numRef>
          </c:val>
          <c:extLst>
            <c:ext xmlns:c16="http://schemas.microsoft.com/office/drawing/2014/chart" uri="{C3380CC4-5D6E-409C-BE32-E72D297353CC}">
              <c16:uniqueId val="{00000005-C5E6-4F09-AB2A-3059EA5B3015}"/>
            </c:ext>
          </c:extLst>
        </c:ser>
        <c:ser>
          <c:idx val="6"/>
          <c:order val="6"/>
          <c:tx>
            <c:strRef>
              <c:f>データシート!$A$33</c:f>
              <c:strCache>
                <c:ptCount val="1"/>
                <c:pt idx="0">
                  <c:v>交通事業会計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1.84</c:v>
                </c:pt>
                <c:pt idx="2">
                  <c:v>#N/A</c:v>
                </c:pt>
                <c:pt idx="3">
                  <c:v>1.96</c:v>
                </c:pt>
                <c:pt idx="4">
                  <c:v>#N/A</c:v>
                </c:pt>
                <c:pt idx="5">
                  <c:v>1.85</c:v>
                </c:pt>
                <c:pt idx="6">
                  <c:v>#N/A</c:v>
                </c:pt>
                <c:pt idx="7">
                  <c:v>1.82</c:v>
                </c:pt>
                <c:pt idx="8">
                  <c:v>#N/A</c:v>
                </c:pt>
                <c:pt idx="9">
                  <c:v>1.95</c:v>
                </c:pt>
              </c:numCache>
            </c:numRef>
          </c:val>
          <c:extLst>
            <c:ext xmlns:c16="http://schemas.microsoft.com/office/drawing/2014/chart" uri="{C3380CC4-5D6E-409C-BE32-E72D297353CC}">
              <c16:uniqueId val="{00000006-C5E6-4F09-AB2A-3059EA5B3015}"/>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3.12</c:v>
                </c:pt>
                <c:pt idx="2">
                  <c:v>#N/A</c:v>
                </c:pt>
                <c:pt idx="3">
                  <c:v>3.47</c:v>
                </c:pt>
                <c:pt idx="4">
                  <c:v>#N/A</c:v>
                </c:pt>
                <c:pt idx="5">
                  <c:v>4.21</c:v>
                </c:pt>
                <c:pt idx="6">
                  <c:v>#N/A</c:v>
                </c:pt>
                <c:pt idx="7">
                  <c:v>5.97</c:v>
                </c:pt>
                <c:pt idx="8">
                  <c:v>#N/A</c:v>
                </c:pt>
                <c:pt idx="9">
                  <c:v>5.24</c:v>
                </c:pt>
              </c:numCache>
            </c:numRef>
          </c:val>
          <c:extLst>
            <c:ext xmlns:c16="http://schemas.microsoft.com/office/drawing/2014/chart" uri="{C3380CC4-5D6E-409C-BE32-E72D297353CC}">
              <c16:uniqueId val="{00000007-C5E6-4F09-AB2A-3059EA5B3015}"/>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6.74</c:v>
                </c:pt>
                <c:pt idx="2">
                  <c:v>#N/A</c:v>
                </c:pt>
                <c:pt idx="3">
                  <c:v>7.03</c:v>
                </c:pt>
                <c:pt idx="4">
                  <c:v>#N/A</c:v>
                </c:pt>
                <c:pt idx="5">
                  <c:v>7.96</c:v>
                </c:pt>
                <c:pt idx="6">
                  <c:v>#N/A</c:v>
                </c:pt>
                <c:pt idx="7">
                  <c:v>8.27</c:v>
                </c:pt>
                <c:pt idx="8">
                  <c:v>#N/A</c:v>
                </c:pt>
                <c:pt idx="9">
                  <c:v>8.7799999999999994</c:v>
                </c:pt>
              </c:numCache>
            </c:numRef>
          </c:val>
          <c:extLst>
            <c:ext xmlns:c16="http://schemas.microsoft.com/office/drawing/2014/chart" uri="{C3380CC4-5D6E-409C-BE32-E72D297353CC}">
              <c16:uniqueId val="{00000008-C5E6-4F09-AB2A-3059EA5B301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10.89</c:v>
                </c:pt>
                <c:pt idx="2">
                  <c:v>#N/A</c:v>
                </c:pt>
                <c:pt idx="3">
                  <c:v>11.91</c:v>
                </c:pt>
                <c:pt idx="4">
                  <c:v>#N/A</c:v>
                </c:pt>
                <c:pt idx="5">
                  <c:v>12.57</c:v>
                </c:pt>
                <c:pt idx="6">
                  <c:v>#N/A</c:v>
                </c:pt>
                <c:pt idx="7">
                  <c:v>12.25</c:v>
                </c:pt>
                <c:pt idx="8">
                  <c:v>#N/A</c:v>
                </c:pt>
                <c:pt idx="9">
                  <c:v>12.65</c:v>
                </c:pt>
              </c:numCache>
            </c:numRef>
          </c:val>
          <c:extLst>
            <c:ext xmlns:c16="http://schemas.microsoft.com/office/drawing/2014/chart" uri="{C3380CC4-5D6E-409C-BE32-E72D297353CC}">
              <c16:uniqueId val="{00000009-C5E6-4F09-AB2A-3059EA5B301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7718</c:v>
                </c:pt>
                <c:pt idx="5">
                  <c:v>7461</c:v>
                </c:pt>
                <c:pt idx="8">
                  <c:v>7295</c:v>
                </c:pt>
                <c:pt idx="11">
                  <c:v>7162</c:v>
                </c:pt>
                <c:pt idx="14">
                  <c:v>7052</c:v>
                </c:pt>
              </c:numCache>
            </c:numRef>
          </c:val>
          <c:extLst>
            <c:ext xmlns:c16="http://schemas.microsoft.com/office/drawing/2014/chart" uri="{C3380CC4-5D6E-409C-BE32-E72D297353CC}">
              <c16:uniqueId val="{00000000-79DB-4007-A60B-12A03F02190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9DB-4007-A60B-12A03F02190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11</c:v>
                </c:pt>
                <c:pt idx="3">
                  <c:v>3</c:v>
                </c:pt>
                <c:pt idx="6">
                  <c:v>0</c:v>
                </c:pt>
                <c:pt idx="9">
                  <c:v>29</c:v>
                </c:pt>
                <c:pt idx="12">
                  <c:v>0</c:v>
                </c:pt>
              </c:numCache>
            </c:numRef>
          </c:val>
          <c:extLst>
            <c:ext xmlns:c16="http://schemas.microsoft.com/office/drawing/2014/chart" uri="{C3380CC4-5D6E-409C-BE32-E72D297353CC}">
              <c16:uniqueId val="{00000002-79DB-4007-A60B-12A03F02190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495</c:v>
                </c:pt>
                <c:pt idx="3">
                  <c:v>506</c:v>
                </c:pt>
                <c:pt idx="6">
                  <c:v>513</c:v>
                </c:pt>
                <c:pt idx="9">
                  <c:v>85</c:v>
                </c:pt>
                <c:pt idx="12">
                  <c:v>113</c:v>
                </c:pt>
              </c:numCache>
            </c:numRef>
          </c:val>
          <c:extLst>
            <c:ext xmlns:c16="http://schemas.microsoft.com/office/drawing/2014/chart" uri="{C3380CC4-5D6E-409C-BE32-E72D297353CC}">
              <c16:uniqueId val="{00000003-79DB-4007-A60B-12A03F02190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1616</c:v>
                </c:pt>
                <c:pt idx="3">
                  <c:v>1614</c:v>
                </c:pt>
                <c:pt idx="6">
                  <c:v>1579</c:v>
                </c:pt>
                <c:pt idx="9">
                  <c:v>1974</c:v>
                </c:pt>
                <c:pt idx="12">
                  <c:v>1977</c:v>
                </c:pt>
              </c:numCache>
            </c:numRef>
          </c:val>
          <c:extLst>
            <c:ext xmlns:c16="http://schemas.microsoft.com/office/drawing/2014/chart" uri="{C3380CC4-5D6E-409C-BE32-E72D297353CC}">
              <c16:uniqueId val="{00000004-79DB-4007-A60B-12A03F02190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9DB-4007-A60B-12A03F02190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9DB-4007-A60B-12A03F02190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6693</c:v>
                </c:pt>
                <c:pt idx="3">
                  <c:v>6294</c:v>
                </c:pt>
                <c:pt idx="6">
                  <c:v>6041</c:v>
                </c:pt>
                <c:pt idx="9">
                  <c:v>5903</c:v>
                </c:pt>
                <c:pt idx="12">
                  <c:v>5791</c:v>
                </c:pt>
              </c:numCache>
            </c:numRef>
          </c:val>
          <c:extLst>
            <c:ext xmlns:c16="http://schemas.microsoft.com/office/drawing/2014/chart" uri="{C3380CC4-5D6E-409C-BE32-E72D297353CC}">
              <c16:uniqueId val="{00000007-79DB-4007-A60B-12A03F02190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1097</c:v>
                </c:pt>
                <c:pt idx="2">
                  <c:v>#N/A</c:v>
                </c:pt>
                <c:pt idx="3">
                  <c:v>#N/A</c:v>
                </c:pt>
                <c:pt idx="4">
                  <c:v>956</c:v>
                </c:pt>
                <c:pt idx="5">
                  <c:v>#N/A</c:v>
                </c:pt>
                <c:pt idx="6">
                  <c:v>#N/A</c:v>
                </c:pt>
                <c:pt idx="7">
                  <c:v>838</c:v>
                </c:pt>
                <c:pt idx="8">
                  <c:v>#N/A</c:v>
                </c:pt>
                <c:pt idx="9">
                  <c:v>#N/A</c:v>
                </c:pt>
                <c:pt idx="10">
                  <c:v>829</c:v>
                </c:pt>
                <c:pt idx="11">
                  <c:v>#N/A</c:v>
                </c:pt>
                <c:pt idx="12">
                  <c:v>#N/A</c:v>
                </c:pt>
                <c:pt idx="13">
                  <c:v>829</c:v>
                </c:pt>
                <c:pt idx="14">
                  <c:v>#N/A</c:v>
                </c:pt>
              </c:numCache>
            </c:numRef>
          </c:val>
          <c:smooth val="0"/>
          <c:extLst>
            <c:ext xmlns:c16="http://schemas.microsoft.com/office/drawing/2014/chart" uri="{C3380CC4-5D6E-409C-BE32-E72D297353CC}">
              <c16:uniqueId val="{00000008-79DB-4007-A60B-12A03F02190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63856</c:v>
                </c:pt>
                <c:pt idx="5">
                  <c:v>62878</c:v>
                </c:pt>
                <c:pt idx="8">
                  <c:v>62099</c:v>
                </c:pt>
                <c:pt idx="11">
                  <c:v>61735</c:v>
                </c:pt>
                <c:pt idx="14">
                  <c:v>59156</c:v>
                </c:pt>
              </c:numCache>
            </c:numRef>
          </c:val>
          <c:extLst>
            <c:ext xmlns:c16="http://schemas.microsoft.com/office/drawing/2014/chart" uri="{C3380CC4-5D6E-409C-BE32-E72D297353CC}">
              <c16:uniqueId val="{00000000-3664-4FC2-AB03-44E3FA1FDB9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21123</c:v>
                </c:pt>
                <c:pt idx="5">
                  <c:v>21378</c:v>
                </c:pt>
                <c:pt idx="8">
                  <c:v>21637</c:v>
                </c:pt>
                <c:pt idx="11">
                  <c:v>20540</c:v>
                </c:pt>
                <c:pt idx="14">
                  <c:v>20661</c:v>
                </c:pt>
              </c:numCache>
            </c:numRef>
          </c:val>
          <c:extLst>
            <c:ext xmlns:c16="http://schemas.microsoft.com/office/drawing/2014/chart" uri="{C3380CC4-5D6E-409C-BE32-E72D297353CC}">
              <c16:uniqueId val="{00000001-3664-4FC2-AB03-44E3FA1FDB9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13566</c:v>
                </c:pt>
                <c:pt idx="5">
                  <c:v>11081</c:v>
                </c:pt>
                <c:pt idx="8">
                  <c:v>12729</c:v>
                </c:pt>
                <c:pt idx="11">
                  <c:v>13830</c:v>
                </c:pt>
                <c:pt idx="14">
                  <c:v>13710</c:v>
                </c:pt>
              </c:numCache>
            </c:numRef>
          </c:val>
          <c:extLst>
            <c:ext xmlns:c16="http://schemas.microsoft.com/office/drawing/2014/chart" uri="{C3380CC4-5D6E-409C-BE32-E72D297353CC}">
              <c16:uniqueId val="{00000002-3664-4FC2-AB03-44E3FA1FDB9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664-4FC2-AB03-44E3FA1FDB9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664-4FC2-AB03-44E3FA1FDB9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664-4FC2-AB03-44E3FA1FDB9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11103</c:v>
                </c:pt>
                <c:pt idx="3">
                  <c:v>11210</c:v>
                </c:pt>
                <c:pt idx="6">
                  <c:v>11225</c:v>
                </c:pt>
                <c:pt idx="9">
                  <c:v>11243</c:v>
                </c:pt>
                <c:pt idx="12">
                  <c:v>11004</c:v>
                </c:pt>
              </c:numCache>
            </c:numRef>
          </c:val>
          <c:extLst>
            <c:ext xmlns:c16="http://schemas.microsoft.com/office/drawing/2014/chart" uri="{C3380CC4-5D6E-409C-BE32-E72D297353CC}">
              <c16:uniqueId val="{00000006-3664-4FC2-AB03-44E3FA1FDB9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6202</c:v>
                </c:pt>
                <c:pt idx="3">
                  <c:v>6092</c:v>
                </c:pt>
                <c:pt idx="6">
                  <c:v>6253</c:v>
                </c:pt>
                <c:pt idx="9">
                  <c:v>312</c:v>
                </c:pt>
                <c:pt idx="12">
                  <c:v>252</c:v>
                </c:pt>
              </c:numCache>
            </c:numRef>
          </c:val>
          <c:extLst>
            <c:ext xmlns:c16="http://schemas.microsoft.com/office/drawing/2014/chart" uri="{C3380CC4-5D6E-409C-BE32-E72D297353CC}">
              <c16:uniqueId val="{00000007-3664-4FC2-AB03-44E3FA1FDB9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20180</c:v>
                </c:pt>
                <c:pt idx="3">
                  <c:v>19199</c:v>
                </c:pt>
                <c:pt idx="6">
                  <c:v>19163</c:v>
                </c:pt>
                <c:pt idx="9">
                  <c:v>22693</c:v>
                </c:pt>
                <c:pt idx="12">
                  <c:v>22866</c:v>
                </c:pt>
              </c:numCache>
            </c:numRef>
          </c:val>
          <c:extLst>
            <c:ext xmlns:c16="http://schemas.microsoft.com/office/drawing/2014/chart" uri="{C3380CC4-5D6E-409C-BE32-E72D297353CC}">
              <c16:uniqueId val="{00000008-3664-4FC2-AB03-44E3FA1FDB9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1651</c:v>
                </c:pt>
                <c:pt idx="3">
                  <c:v>1600</c:v>
                </c:pt>
                <c:pt idx="6">
                  <c:v>1547</c:v>
                </c:pt>
                <c:pt idx="9">
                  <c:v>1551</c:v>
                </c:pt>
                <c:pt idx="12">
                  <c:v>1561</c:v>
                </c:pt>
              </c:numCache>
            </c:numRef>
          </c:val>
          <c:extLst>
            <c:ext xmlns:c16="http://schemas.microsoft.com/office/drawing/2014/chart" uri="{C3380CC4-5D6E-409C-BE32-E72D297353CC}">
              <c16:uniqueId val="{00000009-3664-4FC2-AB03-44E3FA1FDB9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65873</c:v>
                </c:pt>
                <c:pt idx="3">
                  <c:v>65985</c:v>
                </c:pt>
                <c:pt idx="6">
                  <c:v>65940</c:v>
                </c:pt>
                <c:pt idx="9">
                  <c:v>69050</c:v>
                </c:pt>
                <c:pt idx="12">
                  <c:v>66250</c:v>
                </c:pt>
              </c:numCache>
            </c:numRef>
          </c:val>
          <c:extLst>
            <c:ext xmlns:c16="http://schemas.microsoft.com/office/drawing/2014/chart" uri="{C3380CC4-5D6E-409C-BE32-E72D297353CC}">
              <c16:uniqueId val="{0000000A-3664-4FC2-AB03-44E3FA1FDB9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6464</c:v>
                </c:pt>
                <c:pt idx="2">
                  <c:v>#N/A</c:v>
                </c:pt>
                <c:pt idx="3">
                  <c:v>#N/A</c:v>
                </c:pt>
                <c:pt idx="4">
                  <c:v>8748</c:v>
                </c:pt>
                <c:pt idx="5">
                  <c:v>#N/A</c:v>
                </c:pt>
                <c:pt idx="6">
                  <c:v>#N/A</c:v>
                </c:pt>
                <c:pt idx="7">
                  <c:v>7662</c:v>
                </c:pt>
                <c:pt idx="8">
                  <c:v>#N/A</c:v>
                </c:pt>
                <c:pt idx="9">
                  <c:v>#N/A</c:v>
                </c:pt>
                <c:pt idx="10">
                  <c:v>8744</c:v>
                </c:pt>
                <c:pt idx="11">
                  <c:v>#N/A</c:v>
                </c:pt>
                <c:pt idx="12">
                  <c:v>#N/A</c:v>
                </c:pt>
                <c:pt idx="13">
                  <c:v>8406</c:v>
                </c:pt>
                <c:pt idx="14">
                  <c:v>#N/A</c:v>
                </c:pt>
              </c:numCache>
            </c:numRef>
          </c:val>
          <c:smooth val="0"/>
          <c:extLst>
            <c:ext xmlns:c16="http://schemas.microsoft.com/office/drawing/2014/chart" uri="{C3380CC4-5D6E-409C-BE32-E72D297353CC}">
              <c16:uniqueId val="{0000000B-3664-4FC2-AB03-44E3FA1FDB9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3004</c:v>
                </c:pt>
                <c:pt idx="1">
                  <c:v>5361</c:v>
                </c:pt>
                <c:pt idx="2">
                  <c:v>5594</c:v>
                </c:pt>
              </c:numCache>
            </c:numRef>
          </c:val>
          <c:extLst>
            <c:ext xmlns:c16="http://schemas.microsoft.com/office/drawing/2014/chart" uri="{C3380CC4-5D6E-409C-BE32-E72D297353CC}">
              <c16:uniqueId val="{00000000-287A-4C1E-B405-F02B617B4B5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403</c:v>
                </c:pt>
                <c:pt idx="1">
                  <c:v>1180</c:v>
                </c:pt>
                <c:pt idx="2">
                  <c:v>1660</c:v>
                </c:pt>
              </c:numCache>
            </c:numRef>
          </c:val>
          <c:extLst>
            <c:ext xmlns:c16="http://schemas.microsoft.com/office/drawing/2014/chart" uri="{C3380CC4-5D6E-409C-BE32-E72D297353CC}">
              <c16:uniqueId val="{00000001-287A-4C1E-B405-F02B617B4B5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8560</c:v>
                </c:pt>
                <c:pt idx="1">
                  <c:v>6525</c:v>
                </c:pt>
                <c:pt idx="2">
                  <c:v>7084</c:v>
                </c:pt>
              </c:numCache>
            </c:numRef>
          </c:val>
          <c:extLst>
            <c:ext xmlns:c16="http://schemas.microsoft.com/office/drawing/2014/chart" uri="{C3380CC4-5D6E-409C-BE32-E72D297353CC}">
              <c16:uniqueId val="{00000002-287A-4C1E-B405-F02B617B4B5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山口県宇部市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元利償還金については、平成</a:t>
          </a:r>
          <a:r>
            <a:rPr kumimoji="1" lang="en-US" altLang="ja-JP" sz="1200">
              <a:latin typeface="ＭＳ ゴシック" pitchFamily="49" charset="-128"/>
              <a:ea typeface="ＭＳ ゴシック" pitchFamily="49" charset="-128"/>
            </a:rPr>
            <a:t>13</a:t>
          </a:r>
          <a:r>
            <a:rPr kumimoji="1" lang="ja-JP" altLang="en-US" sz="1200">
              <a:latin typeface="ＭＳ ゴシック" pitchFamily="49" charset="-128"/>
              <a:ea typeface="ＭＳ ゴシック" pitchFamily="49" charset="-128"/>
            </a:rPr>
            <a:t>年度許可債の一般公共事業の償還終了等により減少。</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公営企業債の元利償還金に対する繰入金については、下水道事業が大部分を占めているがほぼ横ばい。</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組合等が起こした</a:t>
          </a:r>
          <a:r>
            <a:rPr kumimoji="1" lang="ja-JP" altLang="en-US" sz="1200" baseline="0">
              <a:latin typeface="ＭＳ ゴシック" pitchFamily="49" charset="-128"/>
              <a:ea typeface="ＭＳ ゴシック" pitchFamily="49" charset="-128"/>
            </a:rPr>
            <a:t>地方債</a:t>
          </a:r>
          <a:r>
            <a:rPr kumimoji="1" lang="ja-JP" altLang="en-US" sz="1200">
              <a:latin typeface="ＭＳ ゴシック" pitchFamily="49" charset="-128"/>
              <a:ea typeface="ＭＳ ゴシック" pitchFamily="49" charset="-128"/>
            </a:rPr>
            <a:t>の元利償還金に対する負担金等については、宇部・山陽小野田消防組合の準元利償還金に係る負担金であり、負担額が増加。</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算入公債費等については、事業費補正により基準財政需要額に算入された公債費及び災害復旧費等に係る基準財政需要額の減により減少。</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実質公債費比率の分子については、元利償還金が減少したものの、算入公債費等が減少しており、横ばいとなっている。</a:t>
          </a:r>
          <a:endParaRPr kumimoji="1" lang="en-US" altLang="ja-JP" sz="12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山口県宇部市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一般会計等に係る地方債の現在高は、本庁舎建設事業に係る建設地方債の減等により発行額が元金償還額を下回ったため、減少となった。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債務負担行為に基づく支出予定額は、港湾関係の県事業負担金に係る債務負担行為であり、ほぼ横ばい。</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公営企業債等繰入見込額については、下水道事業が大部分を占めているがほぼ横ばい。</a:t>
          </a:r>
        </a:p>
        <a:p>
          <a:r>
            <a:rPr kumimoji="1" lang="ja-JP" altLang="en-US" sz="1200">
              <a:latin typeface="ＭＳ ゴシック" pitchFamily="49" charset="-128"/>
              <a:ea typeface="ＭＳ ゴシック" pitchFamily="49" charset="-128"/>
            </a:rPr>
            <a:t>　組合等負担金等見込額については、宇部・山陽小野田消防組合に係るもので、ほぼ横ばい。</a:t>
          </a:r>
          <a:r>
            <a:rPr kumimoji="1" lang="ja-JP" altLang="en-US" sz="1200" baseline="0">
              <a:latin typeface="ＭＳ ゴシック" pitchFamily="49" charset="-128"/>
              <a:ea typeface="ＭＳ ゴシック" pitchFamily="49" charset="-128"/>
            </a:rPr>
            <a:t> </a:t>
          </a:r>
          <a:endParaRPr kumimoji="1" lang="en-US" altLang="ja-JP" sz="1200" baseline="0">
            <a:latin typeface="ＭＳ ゴシック" pitchFamily="49" charset="-128"/>
            <a:ea typeface="ＭＳ ゴシック" pitchFamily="49" charset="-128"/>
          </a:endParaRPr>
        </a:p>
        <a:p>
          <a:r>
            <a:rPr kumimoji="1" lang="en-US" altLang="ja-JP" sz="1200" baseline="0">
              <a:latin typeface="ＭＳ ゴシック" pitchFamily="49" charset="-128"/>
              <a:ea typeface="ＭＳ ゴシック" pitchFamily="49" charset="-128"/>
            </a:rPr>
            <a:t> </a:t>
          </a:r>
          <a:r>
            <a:rPr kumimoji="1" lang="ja-JP" altLang="en-US" sz="1200" baseline="0">
              <a:latin typeface="ＭＳ ゴシック" pitchFamily="49" charset="-128"/>
              <a:ea typeface="ＭＳ ゴシック" pitchFamily="49" charset="-128"/>
            </a:rPr>
            <a:t>退職手当負担見込額は、「宇部市定員適正化計画」に基づき、市民サービスの維持、充実に配慮しながら職員数の適正化に努める。</a:t>
          </a:r>
          <a:endParaRPr kumimoji="1" lang="en-US" altLang="ja-JP" sz="1200" baseline="0">
            <a:latin typeface="ＭＳ ゴシック" pitchFamily="49" charset="-128"/>
            <a:ea typeface="ＭＳ ゴシック" pitchFamily="49" charset="-128"/>
          </a:endParaRPr>
        </a:p>
        <a:p>
          <a:r>
            <a:rPr kumimoji="1" lang="ja-JP" altLang="en-US" sz="1200" baseline="0">
              <a:latin typeface="ＭＳ ゴシック" pitchFamily="49" charset="-128"/>
              <a:ea typeface="ＭＳ ゴシック" pitchFamily="49" charset="-128"/>
            </a:rPr>
            <a:t>　充当可能基金は、退職金基金や庁舎建設基金等の減により減少した。</a:t>
          </a:r>
          <a:endParaRPr kumimoji="1" lang="en-US" altLang="ja-JP" sz="1200" baseline="0">
            <a:latin typeface="ＭＳ ゴシック" pitchFamily="49" charset="-128"/>
            <a:ea typeface="ＭＳ ゴシック" pitchFamily="49" charset="-128"/>
          </a:endParaRPr>
        </a:p>
        <a:p>
          <a:r>
            <a:rPr kumimoji="1" lang="ja-JP" altLang="en-US" sz="1200" baseline="0">
              <a:latin typeface="ＭＳ ゴシック" pitchFamily="49" charset="-128"/>
              <a:ea typeface="ＭＳ ゴシック" pitchFamily="49" charset="-128"/>
            </a:rPr>
            <a:t>　将来負担比率の分子については、基準財政需要額算入見込額の減があったものの、地方債現在高の減により減少した。</a:t>
          </a:r>
          <a:endParaRPr kumimoji="1" lang="ja-JP" altLang="en-US" sz="12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山口県宇部市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定額運用基金の水洗便所改造基金を廃止し、財政調整基金へ積立及び土地開発基金を廃止し、現金を公共施設等保全管理基金へ積立したこと等により増となった。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標準財政規模に対する財政調整基金の残高が県内他市平均より低いため、財政調整基金からの取崩し抑制を図りつつ、基金への積立を実施する予定している。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合併特例基金：市民の連帯の強化及び地域振興を図るために要する経費の財源を確保するため。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庁舎建設基金：本市庁舎の建設に関する事業を円滑に推進する財源を確保するため。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公共施設等保全管理基金：公共施設等の保全管理及び公用又は公共用に供する土地等の取得に要する経費の財源を確保するため。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社会事業基金：非営利かつ公益的な市民活動への支援、地域福祉に関する活動への支援等の社会事業の推進に資するため。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水源かん養基金：本市の主要な水源である小野湖の周辺の水源かん養に要する経費の財源を確保するため。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庁舎建設基金：本庁舎建設事業費の財源として基金繰入金を充当したことにより減となった。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公共施設等保全管理基金：山陽自動車道関連事業基金及び土地開発基金を廃止し、令和４年度に新設したため、増となった。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庁舎建設基金：本庁舎建設事業の終了年度には、基金残高が減少する予定である。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水洗便所改造基金を廃止し、財政調整基金へ積立したことにより増となった。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標準財政規模に対する財政調整基金の残高が県内他市平均より低いため、財政調整基金からの取崩し抑制を図りつつ、基金への積立を実施する予定している。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取崩が約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百万円あったが、積立が約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百万円あったことにより増となった。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解散した土地開発公社から受け継いだ産業団地等の販売促進に努め、これを財源とした第三セクター等改革推進債の繰上償還を実施予定としている。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60140B2E-78CD-4DAD-9D60-51FCD3B1F4F5}"/>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5E40D4A-664E-4D02-87E0-305C0EACC31D}"/>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C25B912D-AEF6-4FBD-9224-3535896BCEFD}"/>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C878378C-F9C6-4D8E-8181-7F659FE290B3}"/>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山口県宇部市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89F31A7-2CFE-4FCF-AB6B-DF46E3BCA4D7}"/>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EB2C74DB-53AA-4B9B-9D3D-B136E407F33F}"/>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15D0998D-3CF0-40CA-B06F-C8D64CF67A2E}"/>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9C853804-8B36-43F1-AA23-10D57BA603AF}"/>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90DD8A1F-FD94-4131-87FF-D614555EAAC7}"/>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FAFEF259-46A0-409E-8547-1ABDEB8C2224}"/>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160,353
158,212
286.65
75,518,343
72,856,043
1,943,850
37,081,244
66,250,295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8110B45C-96AB-4611-B79B-C24C60325682}"/>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5CADB206-720C-45B0-B4BF-88A5C8EDDEBF}"/>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BA9D2298-5CE3-4C9A-BEE5-9FC70031AD1C}"/>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A3D4CBD0-EBC4-4E5F-A024-F93EE35B0FF5}"/>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6537821A-B613-4F31-B5AA-5D9A4D979664}"/>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4EA4DAAB-9683-4224-912B-06446D34363F}"/>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DFE37B62-8D87-48F8-B3C9-362E1D582E6E}"/>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A33D4701-E715-4368-8636-5305DF73050D}"/>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81133492-1EB9-4940-A53C-F4FCA9386C8C}"/>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F60DAABF-AE9A-44B8-817B-96D6491317AB}"/>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55C6CD3C-DF82-47FF-B9D1-079C81D172CE}"/>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6F814A4E-2620-435D-9859-C1F7FE587996}"/>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23D6D82A-A38F-4E3E-B5E0-593076F61867}"/>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132A8577-3C75-4947-B0B6-01547CD5AB69}"/>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43407AB4-404F-401F-87D4-CFD6299E401A}"/>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D2B082A3-3683-4BF8-B309-7748B0E2321E}"/>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A8CD7D9A-36D7-4ECB-9F8F-BABE9B940A56}"/>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41C6F6CA-F86A-4F1B-BE0F-D5F74EE0B95F}"/>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F615DE97-BE60-470F-BF50-4FDA4E30D447}"/>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45C68650-9B46-490B-9E32-9F18C042BA58}"/>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8B0C595E-401A-4BE8-89E7-70DEE3F03B19}"/>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1CF6CE7C-88E6-45EE-8F3F-07AD61FA11F1}"/>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CD7249FE-8C24-4288-A9B6-CE6F7106BAD9}"/>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80A21B63-E5D6-4CDA-9B87-A4EFAC1C6B06}"/>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6E6C6B66-E122-4D23-85CF-9394167BBA8A}"/>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1B637805-FFDA-4CF9-9BD8-84C8DB407917}"/>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37FAA8BC-34C2-4024-AEDE-A21DEB11144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50697BE6-8D7D-485C-904E-DDCFFFF67D9D}"/>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86613EC8-B1FA-49C6-B06E-AEC26D11BAAD}"/>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FC6E72DE-23A5-477F-8179-7D4FF47F7686}"/>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3DD702B4-F0BC-47D3-8D55-163EA62F30DD}"/>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14F9BC30-A065-49FD-9C99-802027E33A7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E654797D-D947-4C1D-BB9B-1BBF6098A8F6}"/>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7264D722-5D22-4FDB-9681-B058C3A4D531}"/>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339DEA48-ECD3-4E47-8D0E-86431F9684E7}"/>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89C42BB4-0CA0-42F9-B80B-B752CEFBC894}"/>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A5782B57-79C2-4778-984C-C0461C7FE72D}"/>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基準財政需要額が前年度比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％増加したものの、基準財政収入額が前年度比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％増加したたため、令和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年度の単年度では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か年平均では令和元年度と令和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年度の差により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ポイント低下しており、類似団体平均を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A8A4F801-915B-4CC7-B8D6-67435D6D4F83}"/>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43CB4CF2-9CF3-4447-90EC-25B1D3E0E63B}"/>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AF881417-FF41-4822-AAE5-5C43D6A47669}"/>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7A689331-52C3-44E9-8776-A7D3CB0D418E}"/>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499D5BE4-4241-4E74-A9F8-9A8D6606C6C1}"/>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D49B2A2B-0AF7-4240-AB64-390805C56BFD}"/>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3AA91D37-8AB8-4104-8EFD-6BC0F71DCF37}"/>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3F092E63-BFB5-4F21-AD7C-594EE7FBD6BE}"/>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24D13B25-53C5-49B2-9EF8-676B769695EC}"/>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1B62752C-E1DB-432A-829D-60D8AFD8640B}"/>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F8BD5FC5-73CD-4E3A-AB76-06EDC50BFEAF}"/>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7181A392-7B2D-490F-A362-43B13ED09B82}"/>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E1D64D64-F1AF-4AAF-967C-D255C6246AE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2B9B82E2-0BD0-45AE-8AE5-5DBB133DFC53}"/>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8749863A-804A-4894-9D3C-8957592D22B2}"/>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44450</xdr:rowOff>
    </xdr:to>
    <xdr:cxnSp macro="">
      <xdr:nvCxnSpPr>
        <xdr:cNvPr id="64" name="直線コネクタ 63">
          <a:extLst>
            <a:ext uri="{FF2B5EF4-FFF2-40B4-BE49-F238E27FC236}">
              <a16:creationId xmlns:a16="http://schemas.microsoft.com/office/drawing/2014/main" id="{6299E429-ED2A-4D8A-8794-9F1BF65C0DC9}"/>
            </a:ext>
          </a:extLst>
        </xdr:cNvPr>
        <xdr:cNvCxnSpPr/>
      </xdr:nvCxnSpPr>
      <xdr:spPr>
        <a:xfrm flipV="1">
          <a:off x="4953000" y="6207478"/>
          <a:ext cx="0" cy="13807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a:extLst>
            <a:ext uri="{FF2B5EF4-FFF2-40B4-BE49-F238E27FC236}">
              <a16:creationId xmlns:a16="http://schemas.microsoft.com/office/drawing/2014/main" id="{0584D4A2-2F14-489E-9B1D-F81D41888861}"/>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a:extLst>
            <a:ext uri="{FF2B5EF4-FFF2-40B4-BE49-F238E27FC236}">
              <a16:creationId xmlns:a16="http://schemas.microsoft.com/office/drawing/2014/main" id="{7837098B-2D76-4D6F-9AA2-0E826B0CA88C}"/>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7" name="財政力最大値テキスト">
          <a:extLst>
            <a:ext uri="{FF2B5EF4-FFF2-40B4-BE49-F238E27FC236}">
              <a16:creationId xmlns:a16="http://schemas.microsoft.com/office/drawing/2014/main" id="{51FB181A-99B1-4DC3-A55F-C58A97DDDE31}"/>
            </a:ext>
          </a:extLst>
        </xdr:cNvPr>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8" name="直線コネクタ 67">
          <a:extLst>
            <a:ext uri="{FF2B5EF4-FFF2-40B4-BE49-F238E27FC236}">
              <a16:creationId xmlns:a16="http://schemas.microsoft.com/office/drawing/2014/main" id="{8DCA3B84-9300-4F1A-B675-378157B556A7}"/>
            </a:ext>
          </a:extLst>
        </xdr:cNvPr>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38805</xdr:rowOff>
    </xdr:to>
    <xdr:cxnSp macro="">
      <xdr:nvCxnSpPr>
        <xdr:cNvPr id="69" name="直線コネクタ 68">
          <a:extLst>
            <a:ext uri="{FF2B5EF4-FFF2-40B4-BE49-F238E27FC236}">
              <a16:creationId xmlns:a16="http://schemas.microsoft.com/office/drawing/2014/main" id="{64D7D8F4-28B2-4034-9281-680C5585A6E4}"/>
            </a:ext>
          </a:extLst>
        </xdr:cNvPr>
        <xdr:cNvCxnSpPr/>
      </xdr:nvCxnSpPr>
      <xdr:spPr>
        <a:xfrm>
          <a:off x="4114800" y="72263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79322</xdr:rowOff>
    </xdr:from>
    <xdr:ext cx="762000" cy="259045"/>
    <xdr:sp macro="" textlink="">
      <xdr:nvSpPr>
        <xdr:cNvPr id="70" name="財政力平均値テキスト">
          <a:extLst>
            <a:ext uri="{FF2B5EF4-FFF2-40B4-BE49-F238E27FC236}">
              <a16:creationId xmlns:a16="http://schemas.microsoft.com/office/drawing/2014/main" id="{62307084-2766-4A86-9238-D48AD87EEBF7}"/>
            </a:ext>
          </a:extLst>
        </xdr:cNvPr>
        <xdr:cNvSpPr txBox="1"/>
      </xdr:nvSpPr>
      <xdr:spPr>
        <a:xfrm>
          <a:off x="5041900" y="6765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71" name="フローチャート: 判断 70">
          <a:extLst>
            <a:ext uri="{FF2B5EF4-FFF2-40B4-BE49-F238E27FC236}">
              <a16:creationId xmlns:a16="http://schemas.microsoft.com/office/drawing/2014/main" id="{8A3C6B7D-DC4E-46F9-9936-90832B3144A5}"/>
            </a:ext>
          </a:extLst>
        </xdr:cNvPr>
        <xdr:cNvSpPr/>
      </xdr:nvSpPr>
      <xdr:spPr>
        <a:xfrm>
          <a:off x="4902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11995</xdr:rowOff>
    </xdr:from>
    <xdr:to>
      <xdr:col>19</xdr:col>
      <xdr:colOff>133350</xdr:colOff>
      <xdr:row>42</xdr:row>
      <xdr:rowOff>25400</xdr:rowOff>
    </xdr:to>
    <xdr:cxnSp macro="">
      <xdr:nvCxnSpPr>
        <xdr:cNvPr id="72" name="直線コネクタ 71">
          <a:extLst>
            <a:ext uri="{FF2B5EF4-FFF2-40B4-BE49-F238E27FC236}">
              <a16:creationId xmlns:a16="http://schemas.microsoft.com/office/drawing/2014/main" id="{2603F354-6969-4A3C-A1BA-89EF9C72275C}"/>
            </a:ext>
          </a:extLst>
        </xdr:cNvPr>
        <xdr:cNvCxnSpPr/>
      </xdr:nvCxnSpPr>
      <xdr:spPr>
        <a:xfrm>
          <a:off x="3225800" y="72128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49389</xdr:rowOff>
    </xdr:from>
    <xdr:to>
      <xdr:col>19</xdr:col>
      <xdr:colOff>184150</xdr:colOff>
      <xdr:row>40</xdr:row>
      <xdr:rowOff>150989</xdr:rowOff>
    </xdr:to>
    <xdr:sp macro="" textlink="">
      <xdr:nvSpPr>
        <xdr:cNvPr id="73" name="フローチャート: 判断 72">
          <a:extLst>
            <a:ext uri="{FF2B5EF4-FFF2-40B4-BE49-F238E27FC236}">
              <a16:creationId xmlns:a16="http://schemas.microsoft.com/office/drawing/2014/main" id="{43EA5E83-2A21-4CE4-BDC7-CC6E0577904E}"/>
            </a:ext>
          </a:extLst>
        </xdr:cNvPr>
        <xdr:cNvSpPr/>
      </xdr:nvSpPr>
      <xdr:spPr>
        <a:xfrm>
          <a:off x="40640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161166</xdr:rowOff>
    </xdr:from>
    <xdr:ext cx="736600" cy="259045"/>
    <xdr:sp macro="" textlink="">
      <xdr:nvSpPr>
        <xdr:cNvPr id="74" name="テキスト ボックス 73">
          <a:extLst>
            <a:ext uri="{FF2B5EF4-FFF2-40B4-BE49-F238E27FC236}">
              <a16:creationId xmlns:a16="http://schemas.microsoft.com/office/drawing/2014/main" id="{62F83FC7-236E-455D-BF94-73E6C6EF422F}"/>
            </a:ext>
          </a:extLst>
        </xdr:cNvPr>
        <xdr:cNvSpPr txBox="1"/>
      </xdr:nvSpPr>
      <xdr:spPr>
        <a:xfrm>
          <a:off x="3733800" y="667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11995</xdr:rowOff>
    </xdr:from>
    <xdr:to>
      <xdr:col>15</xdr:col>
      <xdr:colOff>82550</xdr:colOff>
      <xdr:row>42</xdr:row>
      <xdr:rowOff>11995</xdr:rowOff>
    </xdr:to>
    <xdr:cxnSp macro="">
      <xdr:nvCxnSpPr>
        <xdr:cNvPr id="75" name="直線コネクタ 74">
          <a:extLst>
            <a:ext uri="{FF2B5EF4-FFF2-40B4-BE49-F238E27FC236}">
              <a16:creationId xmlns:a16="http://schemas.microsoft.com/office/drawing/2014/main" id="{6C604135-7568-478D-B713-EF7326A289CF}"/>
            </a:ext>
          </a:extLst>
        </xdr:cNvPr>
        <xdr:cNvCxnSpPr/>
      </xdr:nvCxnSpPr>
      <xdr:spPr>
        <a:xfrm>
          <a:off x="2336800" y="72128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62795</xdr:rowOff>
    </xdr:from>
    <xdr:to>
      <xdr:col>15</xdr:col>
      <xdr:colOff>133350</xdr:colOff>
      <xdr:row>40</xdr:row>
      <xdr:rowOff>164395</xdr:rowOff>
    </xdr:to>
    <xdr:sp macro="" textlink="">
      <xdr:nvSpPr>
        <xdr:cNvPr id="76" name="フローチャート: 判断 75">
          <a:extLst>
            <a:ext uri="{FF2B5EF4-FFF2-40B4-BE49-F238E27FC236}">
              <a16:creationId xmlns:a16="http://schemas.microsoft.com/office/drawing/2014/main" id="{D6A4A527-9646-4283-ADE0-7DBE083ABA0E}"/>
            </a:ext>
          </a:extLst>
        </xdr:cNvPr>
        <xdr:cNvSpPr/>
      </xdr:nvSpPr>
      <xdr:spPr>
        <a:xfrm>
          <a:off x="3175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3122</xdr:rowOff>
    </xdr:from>
    <xdr:ext cx="762000" cy="259045"/>
    <xdr:sp macro="" textlink="">
      <xdr:nvSpPr>
        <xdr:cNvPr id="77" name="テキスト ボックス 76">
          <a:extLst>
            <a:ext uri="{FF2B5EF4-FFF2-40B4-BE49-F238E27FC236}">
              <a16:creationId xmlns:a16="http://schemas.microsoft.com/office/drawing/2014/main" id="{A5A9D41B-ED39-4735-8B2F-E6CC3E1B021B}"/>
            </a:ext>
          </a:extLst>
        </xdr:cNvPr>
        <xdr:cNvSpPr txBox="1"/>
      </xdr:nvSpPr>
      <xdr:spPr>
        <a:xfrm>
          <a:off x="2844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11995</xdr:rowOff>
    </xdr:from>
    <xdr:to>
      <xdr:col>11</xdr:col>
      <xdr:colOff>31750</xdr:colOff>
      <xdr:row>42</xdr:row>
      <xdr:rowOff>11995</xdr:rowOff>
    </xdr:to>
    <xdr:cxnSp macro="">
      <xdr:nvCxnSpPr>
        <xdr:cNvPr id="78" name="直線コネクタ 77">
          <a:extLst>
            <a:ext uri="{FF2B5EF4-FFF2-40B4-BE49-F238E27FC236}">
              <a16:creationId xmlns:a16="http://schemas.microsoft.com/office/drawing/2014/main" id="{C551116D-FF35-41A4-BD30-FD83135B6318}"/>
            </a:ext>
          </a:extLst>
        </xdr:cNvPr>
        <xdr:cNvCxnSpPr/>
      </xdr:nvCxnSpPr>
      <xdr:spPr>
        <a:xfrm>
          <a:off x="1447800" y="72128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89605</xdr:rowOff>
    </xdr:from>
    <xdr:to>
      <xdr:col>11</xdr:col>
      <xdr:colOff>82550</xdr:colOff>
      <xdr:row>41</xdr:row>
      <xdr:rowOff>19755</xdr:rowOff>
    </xdr:to>
    <xdr:sp macro="" textlink="">
      <xdr:nvSpPr>
        <xdr:cNvPr id="79" name="フローチャート: 判断 78">
          <a:extLst>
            <a:ext uri="{FF2B5EF4-FFF2-40B4-BE49-F238E27FC236}">
              <a16:creationId xmlns:a16="http://schemas.microsoft.com/office/drawing/2014/main" id="{C4834ACE-0456-4772-BEA0-F0EE5A6A27DA}"/>
            </a:ext>
          </a:extLst>
        </xdr:cNvPr>
        <xdr:cNvSpPr/>
      </xdr:nvSpPr>
      <xdr:spPr>
        <a:xfrm>
          <a:off x="2286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29932</xdr:rowOff>
    </xdr:from>
    <xdr:ext cx="762000" cy="259045"/>
    <xdr:sp macro="" textlink="">
      <xdr:nvSpPr>
        <xdr:cNvPr id="80" name="テキスト ボックス 79">
          <a:extLst>
            <a:ext uri="{FF2B5EF4-FFF2-40B4-BE49-F238E27FC236}">
              <a16:creationId xmlns:a16="http://schemas.microsoft.com/office/drawing/2014/main" id="{483AFBEE-08BF-47CB-8BDE-1114AF0B2278}"/>
            </a:ext>
          </a:extLst>
        </xdr:cNvPr>
        <xdr:cNvSpPr txBox="1"/>
      </xdr:nvSpPr>
      <xdr:spPr>
        <a:xfrm>
          <a:off x="1955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89605</xdr:rowOff>
    </xdr:from>
    <xdr:to>
      <xdr:col>7</xdr:col>
      <xdr:colOff>31750</xdr:colOff>
      <xdr:row>41</xdr:row>
      <xdr:rowOff>19755</xdr:rowOff>
    </xdr:to>
    <xdr:sp macro="" textlink="">
      <xdr:nvSpPr>
        <xdr:cNvPr id="81" name="フローチャート: 判断 80">
          <a:extLst>
            <a:ext uri="{FF2B5EF4-FFF2-40B4-BE49-F238E27FC236}">
              <a16:creationId xmlns:a16="http://schemas.microsoft.com/office/drawing/2014/main" id="{6BCF2EB2-3478-459E-9732-934330017CF8}"/>
            </a:ext>
          </a:extLst>
        </xdr:cNvPr>
        <xdr:cNvSpPr/>
      </xdr:nvSpPr>
      <xdr:spPr>
        <a:xfrm>
          <a:off x="1397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29932</xdr:rowOff>
    </xdr:from>
    <xdr:ext cx="762000" cy="259045"/>
    <xdr:sp macro="" textlink="">
      <xdr:nvSpPr>
        <xdr:cNvPr id="82" name="テキスト ボックス 81">
          <a:extLst>
            <a:ext uri="{FF2B5EF4-FFF2-40B4-BE49-F238E27FC236}">
              <a16:creationId xmlns:a16="http://schemas.microsoft.com/office/drawing/2014/main" id="{0BDDCFAB-881B-4908-B13C-E2925A6DE75F}"/>
            </a:ext>
          </a:extLst>
        </xdr:cNvPr>
        <xdr:cNvSpPr txBox="1"/>
      </xdr:nvSpPr>
      <xdr:spPr>
        <a:xfrm>
          <a:off x="1066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44869C7C-6D03-4F49-AB8E-8E48C0A93BBB}"/>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97021CA4-DA22-4CDD-981D-8BBBB83A0A2A}"/>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5C301B62-B110-4FDE-8511-F4E9D1928E07}"/>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6DD4ECBE-FB8A-4EA9-B697-C049F69E11EC}"/>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53D2146A-D352-40FF-9E80-6AF7C0A8B1DD}"/>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88" name="楕円 87">
          <a:extLst>
            <a:ext uri="{FF2B5EF4-FFF2-40B4-BE49-F238E27FC236}">
              <a16:creationId xmlns:a16="http://schemas.microsoft.com/office/drawing/2014/main" id="{0DE155E4-9A52-4655-B3CA-9AA70D38CDF3}"/>
            </a:ext>
          </a:extLst>
        </xdr:cNvPr>
        <xdr:cNvSpPr/>
      </xdr:nvSpPr>
      <xdr:spPr>
        <a:xfrm>
          <a:off x="49022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131532</xdr:rowOff>
    </xdr:from>
    <xdr:ext cx="762000" cy="259045"/>
    <xdr:sp macro="" textlink="">
      <xdr:nvSpPr>
        <xdr:cNvPr id="89" name="財政力該当値テキスト">
          <a:extLst>
            <a:ext uri="{FF2B5EF4-FFF2-40B4-BE49-F238E27FC236}">
              <a16:creationId xmlns:a16="http://schemas.microsoft.com/office/drawing/2014/main" id="{977F8EC3-2553-4D2F-85DF-61F6601AACF2}"/>
            </a:ext>
          </a:extLst>
        </xdr:cNvPr>
        <xdr:cNvSpPr txBox="1"/>
      </xdr:nvSpPr>
      <xdr:spPr>
        <a:xfrm>
          <a:off x="5041900" y="716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0" name="楕円 89">
          <a:extLst>
            <a:ext uri="{FF2B5EF4-FFF2-40B4-BE49-F238E27FC236}">
              <a16:creationId xmlns:a16="http://schemas.microsoft.com/office/drawing/2014/main" id="{EBCBD592-9075-4C70-8F6A-88E56A3B23FF}"/>
            </a:ext>
          </a:extLst>
        </xdr:cNvPr>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91" name="テキスト ボックス 90">
          <a:extLst>
            <a:ext uri="{FF2B5EF4-FFF2-40B4-BE49-F238E27FC236}">
              <a16:creationId xmlns:a16="http://schemas.microsoft.com/office/drawing/2014/main" id="{C84D18E4-0B5E-458F-98AA-0543E7A98559}"/>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132645</xdr:rowOff>
    </xdr:from>
    <xdr:to>
      <xdr:col>15</xdr:col>
      <xdr:colOff>133350</xdr:colOff>
      <xdr:row>42</xdr:row>
      <xdr:rowOff>62795</xdr:rowOff>
    </xdr:to>
    <xdr:sp macro="" textlink="">
      <xdr:nvSpPr>
        <xdr:cNvPr id="92" name="楕円 91">
          <a:extLst>
            <a:ext uri="{FF2B5EF4-FFF2-40B4-BE49-F238E27FC236}">
              <a16:creationId xmlns:a16="http://schemas.microsoft.com/office/drawing/2014/main" id="{5A4D812F-851C-47E8-95F9-BB3CA6197182}"/>
            </a:ext>
          </a:extLst>
        </xdr:cNvPr>
        <xdr:cNvSpPr/>
      </xdr:nvSpPr>
      <xdr:spPr>
        <a:xfrm>
          <a:off x="3175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93" name="テキスト ボックス 92">
          <a:extLst>
            <a:ext uri="{FF2B5EF4-FFF2-40B4-BE49-F238E27FC236}">
              <a16:creationId xmlns:a16="http://schemas.microsoft.com/office/drawing/2014/main" id="{9D827C80-1942-454F-AC25-188C853FC074}"/>
            </a:ext>
          </a:extLst>
        </xdr:cNvPr>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132645</xdr:rowOff>
    </xdr:from>
    <xdr:to>
      <xdr:col>11</xdr:col>
      <xdr:colOff>82550</xdr:colOff>
      <xdr:row>42</xdr:row>
      <xdr:rowOff>62795</xdr:rowOff>
    </xdr:to>
    <xdr:sp macro="" textlink="">
      <xdr:nvSpPr>
        <xdr:cNvPr id="94" name="楕円 93">
          <a:extLst>
            <a:ext uri="{FF2B5EF4-FFF2-40B4-BE49-F238E27FC236}">
              <a16:creationId xmlns:a16="http://schemas.microsoft.com/office/drawing/2014/main" id="{152FC1D6-8DE4-4545-B628-8CAA5496C751}"/>
            </a:ext>
          </a:extLst>
        </xdr:cNvPr>
        <xdr:cNvSpPr/>
      </xdr:nvSpPr>
      <xdr:spPr>
        <a:xfrm>
          <a:off x="2286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95" name="テキスト ボックス 94">
          <a:extLst>
            <a:ext uri="{FF2B5EF4-FFF2-40B4-BE49-F238E27FC236}">
              <a16:creationId xmlns:a16="http://schemas.microsoft.com/office/drawing/2014/main" id="{4D328664-750A-47CA-8494-4BA3B21EBE19}"/>
            </a:ext>
          </a:extLst>
        </xdr:cNvPr>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96" name="楕円 95">
          <a:extLst>
            <a:ext uri="{FF2B5EF4-FFF2-40B4-BE49-F238E27FC236}">
              <a16:creationId xmlns:a16="http://schemas.microsoft.com/office/drawing/2014/main" id="{D7DB0A46-4331-4A54-B3D9-2E00A02189D7}"/>
            </a:ext>
          </a:extLst>
        </xdr:cNvPr>
        <xdr:cNvSpPr/>
      </xdr:nvSpPr>
      <xdr:spPr>
        <a:xfrm>
          <a:off x="1397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97" name="テキスト ボックス 96">
          <a:extLst>
            <a:ext uri="{FF2B5EF4-FFF2-40B4-BE49-F238E27FC236}">
              <a16:creationId xmlns:a16="http://schemas.microsoft.com/office/drawing/2014/main" id="{E24360A6-A7E5-45CA-8D95-8DC8B929A86E}"/>
            </a:ext>
          </a:extLst>
        </xdr:cNvPr>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EFF56BDE-4C64-4D8C-AE0D-D77A7BD1E92A}"/>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75DD640D-B2B7-442E-BBE1-6C5549E7E287}"/>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EEE4E29A-349F-4B5A-A3CD-83D484E92E0A}"/>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E7645413-4700-4EC5-97A9-3909006D076C}"/>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F390329A-7444-49AD-9C42-362BCB26F1BD}"/>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9023F20C-6DDC-4B69-A8AD-8785B8AB9CF5}"/>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1F8996-FDF6-486F-8BCD-B644FE622718}"/>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E6EAB97B-B28D-4BC1-90CD-DD618718CDD6}"/>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1E313F21-9B11-48E5-9AB8-ADE50BC6FA8E}"/>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BB956A48-7D50-44A7-9473-A1C7A3685BDE}"/>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75E81172-B401-4166-992E-4E454287C816}"/>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AC417BEF-71E9-428A-84F0-596CE5210915}"/>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D4880119-6D06-43A2-A77B-768E24392C88}"/>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人件費、物件費の増等による経常経費充当一般財源の額の増及び臨時財政対策債の減等による経常一般財政収入の総額の減により前年度より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AD1AC1C-72B8-4A4F-B660-902A61AD523A}"/>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2FA0D9AD-B9D7-4A66-8B1C-C2E99A7CB14D}"/>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F0B4A57B-F67B-4A5E-AEC9-3DA71C179183}"/>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FB41B732-BC29-4251-BE76-3DE92297CC52}"/>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3C064B97-B8D3-4074-BECF-97A2DD534D8A}"/>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C3B12CD8-D26F-4DEE-BF85-DF4E84F45F92}"/>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D1489E-5A5A-47FE-AC7D-95833360E121}"/>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1286AAF2-8C5E-42BE-82B0-A7D4126F2E96}"/>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3676C231-3B98-4244-8B3B-9F49D7E6638E}"/>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36540947-BBAA-4C14-A711-206B9E33ECBE}"/>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3EE8357-0243-48AD-A860-F7B06DEA8534}"/>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3D032985-0CFF-4B5F-B445-402086044054}"/>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22003B67-07AC-4D50-9F7B-C849EA0933FA}"/>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D2818896-7D27-4EF4-9796-77B47E0739F1}"/>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C185E619-6BB0-4776-AC74-73C8EE3F839D}"/>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99DA6AA4-DD29-4D98-83C3-D2DADD3EC054}"/>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143087</xdr:rowOff>
    </xdr:from>
    <xdr:to>
      <xdr:col>23</xdr:col>
      <xdr:colOff>133350</xdr:colOff>
      <xdr:row>66</xdr:row>
      <xdr:rowOff>162983</xdr:rowOff>
    </xdr:to>
    <xdr:cxnSp macro="">
      <xdr:nvCxnSpPr>
        <xdr:cNvPr id="127" name="直線コネクタ 126">
          <a:extLst>
            <a:ext uri="{FF2B5EF4-FFF2-40B4-BE49-F238E27FC236}">
              <a16:creationId xmlns:a16="http://schemas.microsoft.com/office/drawing/2014/main" id="{C1A27329-892D-4EAA-9D96-CFB98B8C8FF2}"/>
            </a:ext>
          </a:extLst>
        </xdr:cNvPr>
        <xdr:cNvCxnSpPr/>
      </xdr:nvCxnSpPr>
      <xdr:spPr>
        <a:xfrm flipV="1">
          <a:off x="4953000" y="1008718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a:extLst>
            <a:ext uri="{FF2B5EF4-FFF2-40B4-BE49-F238E27FC236}">
              <a16:creationId xmlns:a16="http://schemas.microsoft.com/office/drawing/2014/main" id="{FDDFC4CC-8EDA-4BBC-B484-25EE2E46778B}"/>
            </a:ext>
          </a:extLst>
        </xdr:cNvPr>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a:extLst>
            <a:ext uri="{FF2B5EF4-FFF2-40B4-BE49-F238E27FC236}">
              <a16:creationId xmlns:a16="http://schemas.microsoft.com/office/drawing/2014/main" id="{26AE79C7-230C-4A70-AABE-92F83668C3DE}"/>
            </a:ext>
          </a:extLst>
        </xdr:cNvPr>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58014</xdr:rowOff>
    </xdr:from>
    <xdr:ext cx="762000" cy="259045"/>
    <xdr:sp macro="" textlink="">
      <xdr:nvSpPr>
        <xdr:cNvPr id="130" name="財政構造の弾力性最大値テキスト">
          <a:extLst>
            <a:ext uri="{FF2B5EF4-FFF2-40B4-BE49-F238E27FC236}">
              <a16:creationId xmlns:a16="http://schemas.microsoft.com/office/drawing/2014/main" id="{F898A7FD-5FA0-4E77-A198-50EA2CF8D7ED}"/>
            </a:ext>
          </a:extLst>
        </xdr:cNvPr>
        <xdr:cNvSpPr txBox="1"/>
      </xdr:nvSpPr>
      <xdr:spPr>
        <a:xfrm>
          <a:off x="5041900" y="983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143087</xdr:rowOff>
    </xdr:from>
    <xdr:to>
      <xdr:col>24</xdr:col>
      <xdr:colOff>12700</xdr:colOff>
      <xdr:row>58</xdr:row>
      <xdr:rowOff>143087</xdr:rowOff>
    </xdr:to>
    <xdr:cxnSp macro="">
      <xdr:nvCxnSpPr>
        <xdr:cNvPr id="131" name="直線コネクタ 130">
          <a:extLst>
            <a:ext uri="{FF2B5EF4-FFF2-40B4-BE49-F238E27FC236}">
              <a16:creationId xmlns:a16="http://schemas.microsoft.com/office/drawing/2014/main" id="{FC37F1DD-EFA9-4A05-ACA2-9197599F1E5F}"/>
            </a:ext>
          </a:extLst>
        </xdr:cNvPr>
        <xdr:cNvCxnSpPr/>
      </xdr:nvCxnSpPr>
      <xdr:spPr>
        <a:xfrm>
          <a:off x="4864100" y="1008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135467</xdr:rowOff>
    </xdr:from>
    <xdr:to>
      <xdr:col>23</xdr:col>
      <xdr:colOff>133350</xdr:colOff>
      <xdr:row>64</xdr:row>
      <xdr:rowOff>127846</xdr:rowOff>
    </xdr:to>
    <xdr:cxnSp macro="">
      <xdr:nvCxnSpPr>
        <xdr:cNvPr id="132" name="直線コネクタ 131">
          <a:extLst>
            <a:ext uri="{FF2B5EF4-FFF2-40B4-BE49-F238E27FC236}">
              <a16:creationId xmlns:a16="http://schemas.microsoft.com/office/drawing/2014/main" id="{1695DCCB-79C3-4AEA-961D-FBF17FB708D7}"/>
            </a:ext>
          </a:extLst>
        </xdr:cNvPr>
        <xdr:cNvCxnSpPr/>
      </xdr:nvCxnSpPr>
      <xdr:spPr>
        <a:xfrm>
          <a:off x="4114800" y="10593917"/>
          <a:ext cx="838200" cy="506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104157</xdr:rowOff>
    </xdr:from>
    <xdr:ext cx="762000" cy="259045"/>
    <xdr:sp macro="" textlink="">
      <xdr:nvSpPr>
        <xdr:cNvPr id="133" name="財政構造の弾力性平均値テキスト">
          <a:extLst>
            <a:ext uri="{FF2B5EF4-FFF2-40B4-BE49-F238E27FC236}">
              <a16:creationId xmlns:a16="http://schemas.microsoft.com/office/drawing/2014/main" id="{AFEBDB62-FAFD-4874-B98D-641781505DFD}"/>
            </a:ext>
          </a:extLst>
        </xdr:cNvPr>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4" name="フローチャート: 判断 133">
          <a:extLst>
            <a:ext uri="{FF2B5EF4-FFF2-40B4-BE49-F238E27FC236}">
              <a16:creationId xmlns:a16="http://schemas.microsoft.com/office/drawing/2014/main" id="{65515271-338E-4329-A4DB-013F4A679121}"/>
            </a:ext>
          </a:extLst>
        </xdr:cNvPr>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135467</xdr:rowOff>
    </xdr:from>
    <xdr:to>
      <xdr:col>19</xdr:col>
      <xdr:colOff>133350</xdr:colOff>
      <xdr:row>64</xdr:row>
      <xdr:rowOff>127846</xdr:rowOff>
    </xdr:to>
    <xdr:cxnSp macro="">
      <xdr:nvCxnSpPr>
        <xdr:cNvPr id="135" name="直線コネクタ 134">
          <a:extLst>
            <a:ext uri="{FF2B5EF4-FFF2-40B4-BE49-F238E27FC236}">
              <a16:creationId xmlns:a16="http://schemas.microsoft.com/office/drawing/2014/main" id="{B8321DB2-B398-4E83-9FC1-9A41991C6F6B}"/>
            </a:ext>
          </a:extLst>
        </xdr:cNvPr>
        <xdr:cNvCxnSpPr/>
      </xdr:nvCxnSpPr>
      <xdr:spPr>
        <a:xfrm flipV="1">
          <a:off x="3225800" y="10593917"/>
          <a:ext cx="889000" cy="506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6" name="フローチャート: 判断 135">
          <a:extLst>
            <a:ext uri="{FF2B5EF4-FFF2-40B4-BE49-F238E27FC236}">
              <a16:creationId xmlns:a16="http://schemas.microsoft.com/office/drawing/2014/main" id="{F4B2A6EB-7271-4702-AC8D-4949A1CB39C4}"/>
            </a:ext>
          </a:extLst>
        </xdr:cNvPr>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152417</xdr:rowOff>
    </xdr:from>
    <xdr:ext cx="736600" cy="259045"/>
    <xdr:sp macro="" textlink="">
      <xdr:nvSpPr>
        <xdr:cNvPr id="137" name="テキスト ボックス 136">
          <a:extLst>
            <a:ext uri="{FF2B5EF4-FFF2-40B4-BE49-F238E27FC236}">
              <a16:creationId xmlns:a16="http://schemas.microsoft.com/office/drawing/2014/main" id="{4322F296-CF48-49E0-B30F-6E2736939D32}"/>
            </a:ext>
          </a:extLst>
        </xdr:cNvPr>
        <xdr:cNvSpPr txBox="1"/>
      </xdr:nvSpPr>
      <xdr:spPr>
        <a:xfrm>
          <a:off x="3733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127846</xdr:rowOff>
    </xdr:from>
    <xdr:to>
      <xdr:col>15</xdr:col>
      <xdr:colOff>82550</xdr:colOff>
      <xdr:row>64</xdr:row>
      <xdr:rowOff>151977</xdr:rowOff>
    </xdr:to>
    <xdr:cxnSp macro="">
      <xdr:nvCxnSpPr>
        <xdr:cNvPr id="138" name="直線コネクタ 137">
          <a:extLst>
            <a:ext uri="{FF2B5EF4-FFF2-40B4-BE49-F238E27FC236}">
              <a16:creationId xmlns:a16="http://schemas.microsoft.com/office/drawing/2014/main" id="{BF86F9C7-74CD-4DB1-AE0B-921D3641158A}"/>
            </a:ext>
          </a:extLst>
        </xdr:cNvPr>
        <xdr:cNvCxnSpPr/>
      </xdr:nvCxnSpPr>
      <xdr:spPr>
        <a:xfrm flipV="1">
          <a:off x="2336800" y="1110064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36830</xdr:rowOff>
    </xdr:from>
    <xdr:to>
      <xdr:col>15</xdr:col>
      <xdr:colOff>133350</xdr:colOff>
      <xdr:row>64</xdr:row>
      <xdr:rowOff>138430</xdr:rowOff>
    </xdr:to>
    <xdr:sp macro="" textlink="">
      <xdr:nvSpPr>
        <xdr:cNvPr id="139" name="フローチャート: 判断 138">
          <a:extLst>
            <a:ext uri="{FF2B5EF4-FFF2-40B4-BE49-F238E27FC236}">
              <a16:creationId xmlns:a16="http://schemas.microsoft.com/office/drawing/2014/main" id="{82BFDA97-3393-4CE3-BC7C-DDF8D6D5857A}"/>
            </a:ext>
          </a:extLst>
        </xdr:cNvPr>
        <xdr:cNvSpPr/>
      </xdr:nvSpPr>
      <xdr:spPr>
        <a:xfrm>
          <a:off x="3175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148607</xdr:rowOff>
    </xdr:from>
    <xdr:ext cx="762000" cy="259045"/>
    <xdr:sp macro="" textlink="">
      <xdr:nvSpPr>
        <xdr:cNvPr id="140" name="テキスト ボックス 139">
          <a:extLst>
            <a:ext uri="{FF2B5EF4-FFF2-40B4-BE49-F238E27FC236}">
              <a16:creationId xmlns:a16="http://schemas.microsoft.com/office/drawing/2014/main" id="{898C0B27-8FA7-40EF-9D29-ABD9D657BF73}"/>
            </a:ext>
          </a:extLst>
        </xdr:cNvPr>
        <xdr:cNvSpPr txBox="1"/>
      </xdr:nvSpPr>
      <xdr:spPr>
        <a:xfrm>
          <a:off x="2844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127846</xdr:rowOff>
    </xdr:from>
    <xdr:to>
      <xdr:col>11</xdr:col>
      <xdr:colOff>31750</xdr:colOff>
      <xdr:row>64</xdr:row>
      <xdr:rowOff>151977</xdr:rowOff>
    </xdr:to>
    <xdr:cxnSp macro="">
      <xdr:nvCxnSpPr>
        <xdr:cNvPr id="141" name="直線コネクタ 140">
          <a:extLst>
            <a:ext uri="{FF2B5EF4-FFF2-40B4-BE49-F238E27FC236}">
              <a16:creationId xmlns:a16="http://schemas.microsoft.com/office/drawing/2014/main" id="{58E0226C-EE18-4C42-A777-57DCDD97CADA}"/>
            </a:ext>
          </a:extLst>
        </xdr:cNvPr>
        <xdr:cNvCxnSpPr/>
      </xdr:nvCxnSpPr>
      <xdr:spPr>
        <a:xfrm>
          <a:off x="1447800" y="1110064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117263</xdr:rowOff>
    </xdr:from>
    <xdr:to>
      <xdr:col>11</xdr:col>
      <xdr:colOff>82550</xdr:colOff>
      <xdr:row>65</xdr:row>
      <xdr:rowOff>47413</xdr:rowOff>
    </xdr:to>
    <xdr:sp macro="" textlink="">
      <xdr:nvSpPr>
        <xdr:cNvPr id="142" name="フローチャート: 判断 141">
          <a:extLst>
            <a:ext uri="{FF2B5EF4-FFF2-40B4-BE49-F238E27FC236}">
              <a16:creationId xmlns:a16="http://schemas.microsoft.com/office/drawing/2014/main" id="{625AF180-7DB0-491F-B893-C64433796BDA}"/>
            </a:ext>
          </a:extLst>
        </xdr:cNvPr>
        <xdr:cNvSpPr/>
      </xdr:nvSpPr>
      <xdr:spPr>
        <a:xfrm>
          <a:off x="2286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32190</xdr:rowOff>
    </xdr:from>
    <xdr:ext cx="762000" cy="259045"/>
    <xdr:sp macro="" textlink="">
      <xdr:nvSpPr>
        <xdr:cNvPr id="143" name="テキスト ボックス 142">
          <a:extLst>
            <a:ext uri="{FF2B5EF4-FFF2-40B4-BE49-F238E27FC236}">
              <a16:creationId xmlns:a16="http://schemas.microsoft.com/office/drawing/2014/main" id="{21E97F74-DFCC-4FA6-A35E-7B13DA670815}"/>
            </a:ext>
          </a:extLst>
        </xdr:cNvPr>
        <xdr:cNvSpPr txBox="1"/>
      </xdr:nvSpPr>
      <xdr:spPr>
        <a:xfrm>
          <a:off x="1955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52917</xdr:rowOff>
    </xdr:from>
    <xdr:to>
      <xdr:col>7</xdr:col>
      <xdr:colOff>31750</xdr:colOff>
      <xdr:row>64</xdr:row>
      <xdr:rowOff>154517</xdr:rowOff>
    </xdr:to>
    <xdr:sp macro="" textlink="">
      <xdr:nvSpPr>
        <xdr:cNvPr id="144" name="フローチャート: 判断 143">
          <a:extLst>
            <a:ext uri="{FF2B5EF4-FFF2-40B4-BE49-F238E27FC236}">
              <a16:creationId xmlns:a16="http://schemas.microsoft.com/office/drawing/2014/main" id="{7574841F-8D5D-4A99-94F0-AE01E395F6A8}"/>
            </a:ext>
          </a:extLst>
        </xdr:cNvPr>
        <xdr:cNvSpPr/>
      </xdr:nvSpPr>
      <xdr:spPr>
        <a:xfrm>
          <a:off x="1397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164694</xdr:rowOff>
    </xdr:from>
    <xdr:ext cx="762000" cy="259045"/>
    <xdr:sp macro="" textlink="">
      <xdr:nvSpPr>
        <xdr:cNvPr id="145" name="テキスト ボックス 144">
          <a:extLst>
            <a:ext uri="{FF2B5EF4-FFF2-40B4-BE49-F238E27FC236}">
              <a16:creationId xmlns:a16="http://schemas.microsoft.com/office/drawing/2014/main" id="{5974149F-A47E-43A8-9AD4-474D229B5753}"/>
            </a:ext>
          </a:extLst>
        </xdr:cNvPr>
        <xdr:cNvSpPr txBox="1"/>
      </xdr:nvSpPr>
      <xdr:spPr>
        <a:xfrm>
          <a:off x="1066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A84B7C6C-944A-4798-920F-7E23EE7372CE}"/>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97AD50F4-CF2E-4D71-83C1-BD6198BCD3EE}"/>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84568860-2C43-4B3C-A0F5-BCD28D0DAC84}"/>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6A04828B-5A05-4241-8F35-915759FC5564}"/>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2A2FABC8-C2E8-4783-874B-FD1C16FF043C}"/>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51" name="楕円 150">
          <a:extLst>
            <a:ext uri="{FF2B5EF4-FFF2-40B4-BE49-F238E27FC236}">
              <a16:creationId xmlns:a16="http://schemas.microsoft.com/office/drawing/2014/main" id="{82EC45D8-FE9B-49E8-A683-848441C7AF8A}"/>
            </a:ext>
          </a:extLst>
        </xdr:cNvPr>
        <xdr:cNvSpPr/>
      </xdr:nvSpPr>
      <xdr:spPr>
        <a:xfrm>
          <a:off x="49022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49123</xdr:rowOff>
    </xdr:from>
    <xdr:ext cx="762000" cy="259045"/>
    <xdr:sp macro="" textlink="">
      <xdr:nvSpPr>
        <xdr:cNvPr id="152" name="財政構造の弾力性該当値テキスト">
          <a:extLst>
            <a:ext uri="{FF2B5EF4-FFF2-40B4-BE49-F238E27FC236}">
              <a16:creationId xmlns:a16="http://schemas.microsoft.com/office/drawing/2014/main" id="{0268CF14-A756-4487-8CCB-8FB04CBA2EC0}"/>
            </a:ext>
          </a:extLst>
        </xdr:cNvPr>
        <xdr:cNvSpPr txBox="1"/>
      </xdr:nvSpPr>
      <xdr:spPr>
        <a:xfrm>
          <a:off x="5041900" y="110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84667</xdr:rowOff>
    </xdr:from>
    <xdr:to>
      <xdr:col>19</xdr:col>
      <xdr:colOff>184150</xdr:colOff>
      <xdr:row>62</xdr:row>
      <xdr:rowOff>14817</xdr:rowOff>
    </xdr:to>
    <xdr:sp macro="" textlink="">
      <xdr:nvSpPr>
        <xdr:cNvPr id="153" name="楕円 152">
          <a:extLst>
            <a:ext uri="{FF2B5EF4-FFF2-40B4-BE49-F238E27FC236}">
              <a16:creationId xmlns:a16="http://schemas.microsoft.com/office/drawing/2014/main" id="{36778BE5-1B63-4B65-A4C3-6339331141DA}"/>
            </a:ext>
          </a:extLst>
        </xdr:cNvPr>
        <xdr:cNvSpPr/>
      </xdr:nvSpPr>
      <xdr:spPr>
        <a:xfrm>
          <a:off x="4064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24994</xdr:rowOff>
    </xdr:from>
    <xdr:ext cx="736600" cy="259045"/>
    <xdr:sp macro="" textlink="">
      <xdr:nvSpPr>
        <xdr:cNvPr id="154" name="テキスト ボックス 153">
          <a:extLst>
            <a:ext uri="{FF2B5EF4-FFF2-40B4-BE49-F238E27FC236}">
              <a16:creationId xmlns:a16="http://schemas.microsoft.com/office/drawing/2014/main" id="{9392E8C0-080C-4D44-8CDB-D999C4A6F9CE}"/>
            </a:ext>
          </a:extLst>
        </xdr:cNvPr>
        <xdr:cNvSpPr txBox="1"/>
      </xdr:nvSpPr>
      <xdr:spPr>
        <a:xfrm>
          <a:off x="3733800" y="1031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77046</xdr:rowOff>
    </xdr:from>
    <xdr:to>
      <xdr:col>15</xdr:col>
      <xdr:colOff>133350</xdr:colOff>
      <xdr:row>65</xdr:row>
      <xdr:rowOff>7196</xdr:rowOff>
    </xdr:to>
    <xdr:sp macro="" textlink="">
      <xdr:nvSpPr>
        <xdr:cNvPr id="155" name="楕円 154">
          <a:extLst>
            <a:ext uri="{FF2B5EF4-FFF2-40B4-BE49-F238E27FC236}">
              <a16:creationId xmlns:a16="http://schemas.microsoft.com/office/drawing/2014/main" id="{6E5DCF3E-64D4-461F-AFDA-2D4C30C7E31B}"/>
            </a:ext>
          </a:extLst>
        </xdr:cNvPr>
        <xdr:cNvSpPr/>
      </xdr:nvSpPr>
      <xdr:spPr>
        <a:xfrm>
          <a:off x="3175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163423</xdr:rowOff>
    </xdr:from>
    <xdr:ext cx="762000" cy="259045"/>
    <xdr:sp macro="" textlink="">
      <xdr:nvSpPr>
        <xdr:cNvPr id="156" name="テキスト ボックス 155">
          <a:extLst>
            <a:ext uri="{FF2B5EF4-FFF2-40B4-BE49-F238E27FC236}">
              <a16:creationId xmlns:a16="http://schemas.microsoft.com/office/drawing/2014/main" id="{B67C37D4-B4DE-475B-913E-52B9AA2A1D55}"/>
            </a:ext>
          </a:extLst>
        </xdr:cNvPr>
        <xdr:cNvSpPr txBox="1"/>
      </xdr:nvSpPr>
      <xdr:spPr>
        <a:xfrm>
          <a:off x="2844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101177</xdr:rowOff>
    </xdr:from>
    <xdr:to>
      <xdr:col>11</xdr:col>
      <xdr:colOff>82550</xdr:colOff>
      <xdr:row>65</xdr:row>
      <xdr:rowOff>31327</xdr:rowOff>
    </xdr:to>
    <xdr:sp macro="" textlink="">
      <xdr:nvSpPr>
        <xdr:cNvPr id="157" name="楕円 156">
          <a:extLst>
            <a:ext uri="{FF2B5EF4-FFF2-40B4-BE49-F238E27FC236}">
              <a16:creationId xmlns:a16="http://schemas.microsoft.com/office/drawing/2014/main" id="{52E0F941-F671-421F-8D07-48AA7164467A}"/>
            </a:ext>
          </a:extLst>
        </xdr:cNvPr>
        <xdr:cNvSpPr/>
      </xdr:nvSpPr>
      <xdr:spPr>
        <a:xfrm>
          <a:off x="2286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41504</xdr:rowOff>
    </xdr:from>
    <xdr:ext cx="762000" cy="259045"/>
    <xdr:sp macro="" textlink="">
      <xdr:nvSpPr>
        <xdr:cNvPr id="158" name="テキスト ボックス 157">
          <a:extLst>
            <a:ext uri="{FF2B5EF4-FFF2-40B4-BE49-F238E27FC236}">
              <a16:creationId xmlns:a16="http://schemas.microsoft.com/office/drawing/2014/main" id="{5FC150A3-80CF-4FF9-92AB-5FD479E056B4}"/>
            </a:ext>
          </a:extLst>
        </xdr:cNvPr>
        <xdr:cNvSpPr txBox="1"/>
      </xdr:nvSpPr>
      <xdr:spPr>
        <a:xfrm>
          <a:off x="1955800" y="1084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77046</xdr:rowOff>
    </xdr:from>
    <xdr:to>
      <xdr:col>7</xdr:col>
      <xdr:colOff>31750</xdr:colOff>
      <xdr:row>65</xdr:row>
      <xdr:rowOff>7196</xdr:rowOff>
    </xdr:to>
    <xdr:sp macro="" textlink="">
      <xdr:nvSpPr>
        <xdr:cNvPr id="159" name="楕円 158">
          <a:extLst>
            <a:ext uri="{FF2B5EF4-FFF2-40B4-BE49-F238E27FC236}">
              <a16:creationId xmlns:a16="http://schemas.microsoft.com/office/drawing/2014/main" id="{E7CFD356-1CDB-4718-86B9-494E60A4DFEF}"/>
            </a:ext>
          </a:extLst>
        </xdr:cNvPr>
        <xdr:cNvSpPr/>
      </xdr:nvSpPr>
      <xdr:spPr>
        <a:xfrm>
          <a:off x="1397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163423</xdr:rowOff>
    </xdr:from>
    <xdr:ext cx="762000" cy="259045"/>
    <xdr:sp macro="" textlink="">
      <xdr:nvSpPr>
        <xdr:cNvPr id="160" name="テキスト ボックス 159">
          <a:extLst>
            <a:ext uri="{FF2B5EF4-FFF2-40B4-BE49-F238E27FC236}">
              <a16:creationId xmlns:a16="http://schemas.microsoft.com/office/drawing/2014/main" id="{30DE5C0C-55C7-4760-98A2-EB30D04EC666}"/>
            </a:ext>
          </a:extLst>
        </xdr:cNvPr>
        <xdr:cNvSpPr txBox="1"/>
      </xdr:nvSpPr>
      <xdr:spPr>
        <a:xfrm>
          <a:off x="1066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8CB0B928-E4B4-4C4D-965B-8D70E01D29B1}"/>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17F54062-3CCA-429C-B087-57518196E91C}"/>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837F6E1C-6028-4CBF-A59F-37A6C9929523}"/>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[126,378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8E682197-1291-4DD6-A6C9-25C26DD9B37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189DD401-270D-483F-A66E-677D7CA248DC}"/>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1820CC44-4B40-4898-9049-8E96D731EBE1}"/>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83BD6D17-4E2C-44FF-9393-51926E9E4DC5}"/>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215C2B70-6251-4EB2-A9D2-F5DA39ACBF81}"/>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7E12D340-7729-41EE-A214-1DEF0BD0AD46}"/>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E30B0D74-D63F-47AB-B7A0-38B574D44CCD}"/>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D8C7E82E-3178-45AE-9397-E80005FEB752}"/>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2D52031F-CC6D-4E6B-8D06-D3D57CFA2314}"/>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7846E443-82A3-47B7-9814-729E5E6BE5A6}"/>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人件費、物件費ともに増となったものの、歳出に占める人件費・物件費等の割合が平均より低いため、類似団体平均を約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今後、委託化を進めていくと増加していく費目であるため、人件費とのバランスを取りながら全体としてのコスト低減に努める。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5D5E6C5C-D4A8-4105-9460-BBBF425E55F8}"/>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FA5FE31F-B3B5-49D3-A7D7-6FC8BFCC3A1A}"/>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A677C127-75F1-4E3C-9803-DC3651379A02}"/>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62ECC145-F349-4DCA-BCF6-D53BA0CCE994}"/>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89C8B4F1-33AE-4D29-87FB-D9C0D9320EC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4ACB89A2-8C2A-478D-9BCF-A0E036DE8D2C}"/>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4BF9461A-5979-4E00-BF84-46E4E2E8B609}"/>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AEC491A9-6FE9-4CE2-A125-834EBE8A634B}"/>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1C2515FB-4623-41B7-9185-2FEBE48A09BC}"/>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AA847220-A897-4EFB-B29C-CD57E9071104}"/>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12D5685E-74DC-4451-B22E-02C0B2EB32A3}"/>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29D87398-93F0-463F-9AFC-6B069C5218B3}"/>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261787C8-72D8-44D6-9B81-44B012AEC314}"/>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1332C728-60D6-4D44-B2B9-CDFA91168B56}"/>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10A78B56-A714-4E9C-B6AA-2F407AA3A1FE}"/>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EDCAD9A6-42F5-440B-BB25-6A1DE79FEADA}"/>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152485</xdr:rowOff>
    </xdr:from>
    <xdr:to>
      <xdr:col>23</xdr:col>
      <xdr:colOff>133350</xdr:colOff>
      <xdr:row>88</xdr:row>
      <xdr:rowOff>131159</xdr:rowOff>
    </xdr:to>
    <xdr:cxnSp macro="">
      <xdr:nvCxnSpPr>
        <xdr:cNvPr id="190" name="直線コネクタ 189">
          <a:extLst>
            <a:ext uri="{FF2B5EF4-FFF2-40B4-BE49-F238E27FC236}">
              <a16:creationId xmlns:a16="http://schemas.microsoft.com/office/drawing/2014/main" id="{6E3F4E65-B919-42F7-AC55-0136E54800CE}"/>
            </a:ext>
          </a:extLst>
        </xdr:cNvPr>
        <xdr:cNvCxnSpPr/>
      </xdr:nvCxnSpPr>
      <xdr:spPr>
        <a:xfrm flipV="1">
          <a:off x="4953000" y="13868485"/>
          <a:ext cx="0" cy="13502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103236</xdr:rowOff>
    </xdr:from>
    <xdr:ext cx="762000" cy="259045"/>
    <xdr:sp macro="" textlink="">
      <xdr:nvSpPr>
        <xdr:cNvPr id="191" name="人件費・物件費等の状況最小値テキスト">
          <a:extLst>
            <a:ext uri="{FF2B5EF4-FFF2-40B4-BE49-F238E27FC236}">
              <a16:creationId xmlns:a16="http://schemas.microsoft.com/office/drawing/2014/main" id="{A5907F37-04A9-46DE-8EE4-B2AAB10C82AB}"/>
            </a:ext>
          </a:extLst>
        </xdr:cNvPr>
        <xdr:cNvSpPr txBox="1"/>
      </xdr:nvSpPr>
      <xdr:spPr>
        <a:xfrm>
          <a:off x="5041900" y="15190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131159</xdr:rowOff>
    </xdr:from>
    <xdr:to>
      <xdr:col>24</xdr:col>
      <xdr:colOff>12700</xdr:colOff>
      <xdr:row>88</xdr:row>
      <xdr:rowOff>131159</xdr:rowOff>
    </xdr:to>
    <xdr:cxnSp macro="">
      <xdr:nvCxnSpPr>
        <xdr:cNvPr id="192" name="直線コネクタ 191">
          <a:extLst>
            <a:ext uri="{FF2B5EF4-FFF2-40B4-BE49-F238E27FC236}">
              <a16:creationId xmlns:a16="http://schemas.microsoft.com/office/drawing/2014/main" id="{54916B65-AB82-4ECF-86FD-EFA30CF410A8}"/>
            </a:ext>
          </a:extLst>
        </xdr:cNvPr>
        <xdr:cNvCxnSpPr/>
      </xdr:nvCxnSpPr>
      <xdr:spPr>
        <a:xfrm>
          <a:off x="4864100" y="15218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67412</xdr:rowOff>
    </xdr:from>
    <xdr:ext cx="762000" cy="259045"/>
    <xdr:sp macro="" textlink="">
      <xdr:nvSpPr>
        <xdr:cNvPr id="193" name="人件費・物件費等の状況最大値テキスト">
          <a:extLst>
            <a:ext uri="{FF2B5EF4-FFF2-40B4-BE49-F238E27FC236}">
              <a16:creationId xmlns:a16="http://schemas.microsoft.com/office/drawing/2014/main" id="{50B602EE-A5DF-4933-A9CC-05E80C633297}"/>
            </a:ext>
          </a:extLst>
        </xdr:cNvPr>
        <xdr:cNvSpPr txBox="1"/>
      </xdr:nvSpPr>
      <xdr:spPr>
        <a:xfrm>
          <a:off x="5041900" y="1361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152485</xdr:rowOff>
    </xdr:from>
    <xdr:to>
      <xdr:col>24</xdr:col>
      <xdr:colOff>12700</xdr:colOff>
      <xdr:row>80</xdr:row>
      <xdr:rowOff>152485</xdr:rowOff>
    </xdr:to>
    <xdr:cxnSp macro="">
      <xdr:nvCxnSpPr>
        <xdr:cNvPr id="194" name="直線コネクタ 193">
          <a:extLst>
            <a:ext uri="{FF2B5EF4-FFF2-40B4-BE49-F238E27FC236}">
              <a16:creationId xmlns:a16="http://schemas.microsoft.com/office/drawing/2014/main" id="{1358EBF0-E79F-438F-ADD8-3CB8EB193681}"/>
            </a:ext>
          </a:extLst>
        </xdr:cNvPr>
        <xdr:cNvCxnSpPr/>
      </xdr:nvCxnSpPr>
      <xdr:spPr>
        <a:xfrm>
          <a:off x="4864100" y="13868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117926</xdr:rowOff>
    </xdr:from>
    <xdr:to>
      <xdr:col>23</xdr:col>
      <xdr:colOff>133350</xdr:colOff>
      <xdr:row>83</xdr:row>
      <xdr:rowOff>57984</xdr:rowOff>
    </xdr:to>
    <xdr:cxnSp macro="">
      <xdr:nvCxnSpPr>
        <xdr:cNvPr id="195" name="直線コネクタ 194">
          <a:extLst>
            <a:ext uri="{FF2B5EF4-FFF2-40B4-BE49-F238E27FC236}">
              <a16:creationId xmlns:a16="http://schemas.microsoft.com/office/drawing/2014/main" id="{EFC3F47B-2380-4F8E-9B02-FCC347EF33AB}"/>
            </a:ext>
          </a:extLst>
        </xdr:cNvPr>
        <xdr:cNvCxnSpPr/>
      </xdr:nvCxnSpPr>
      <xdr:spPr>
        <a:xfrm>
          <a:off x="4114800" y="14176826"/>
          <a:ext cx="838200" cy="11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53286</xdr:rowOff>
    </xdr:from>
    <xdr:ext cx="762000" cy="259045"/>
    <xdr:sp macro="" textlink="">
      <xdr:nvSpPr>
        <xdr:cNvPr id="196" name="人件費・物件費等の状況平均値テキスト">
          <a:extLst>
            <a:ext uri="{FF2B5EF4-FFF2-40B4-BE49-F238E27FC236}">
              <a16:creationId xmlns:a16="http://schemas.microsoft.com/office/drawing/2014/main" id="{45FF002B-130B-466A-B5FB-8F5E4D6B5AB1}"/>
            </a:ext>
          </a:extLst>
        </xdr:cNvPr>
        <xdr:cNvSpPr txBox="1"/>
      </xdr:nvSpPr>
      <xdr:spPr>
        <a:xfrm>
          <a:off x="5041900" y="14283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81209</xdr:rowOff>
    </xdr:from>
    <xdr:to>
      <xdr:col>23</xdr:col>
      <xdr:colOff>184150</xdr:colOff>
      <xdr:row>84</xdr:row>
      <xdr:rowOff>11359</xdr:rowOff>
    </xdr:to>
    <xdr:sp macro="" textlink="">
      <xdr:nvSpPr>
        <xdr:cNvPr id="197" name="フローチャート: 判断 196">
          <a:extLst>
            <a:ext uri="{FF2B5EF4-FFF2-40B4-BE49-F238E27FC236}">
              <a16:creationId xmlns:a16="http://schemas.microsoft.com/office/drawing/2014/main" id="{DF803A11-DE87-40E1-B5CD-A146A917DFD7}"/>
            </a:ext>
          </a:extLst>
        </xdr:cNvPr>
        <xdr:cNvSpPr/>
      </xdr:nvSpPr>
      <xdr:spPr>
        <a:xfrm>
          <a:off x="4902200" y="1431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43754</xdr:rowOff>
    </xdr:from>
    <xdr:to>
      <xdr:col>19</xdr:col>
      <xdr:colOff>133350</xdr:colOff>
      <xdr:row>82</xdr:row>
      <xdr:rowOff>117926</xdr:rowOff>
    </xdr:to>
    <xdr:cxnSp macro="">
      <xdr:nvCxnSpPr>
        <xdr:cNvPr id="198" name="直線コネクタ 197">
          <a:extLst>
            <a:ext uri="{FF2B5EF4-FFF2-40B4-BE49-F238E27FC236}">
              <a16:creationId xmlns:a16="http://schemas.microsoft.com/office/drawing/2014/main" id="{295E078A-538B-4161-AFBB-47002BF96332}"/>
            </a:ext>
          </a:extLst>
        </xdr:cNvPr>
        <xdr:cNvCxnSpPr/>
      </xdr:nvCxnSpPr>
      <xdr:spPr>
        <a:xfrm>
          <a:off x="3225800" y="14102654"/>
          <a:ext cx="889000" cy="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26073</xdr:rowOff>
    </xdr:from>
    <xdr:to>
      <xdr:col>19</xdr:col>
      <xdr:colOff>184150</xdr:colOff>
      <xdr:row>83</xdr:row>
      <xdr:rowOff>127673</xdr:rowOff>
    </xdr:to>
    <xdr:sp macro="" textlink="">
      <xdr:nvSpPr>
        <xdr:cNvPr id="199" name="フローチャート: 判断 198">
          <a:extLst>
            <a:ext uri="{FF2B5EF4-FFF2-40B4-BE49-F238E27FC236}">
              <a16:creationId xmlns:a16="http://schemas.microsoft.com/office/drawing/2014/main" id="{3A7689DB-E381-43CB-875C-BA8598BA7A1B}"/>
            </a:ext>
          </a:extLst>
        </xdr:cNvPr>
        <xdr:cNvSpPr/>
      </xdr:nvSpPr>
      <xdr:spPr>
        <a:xfrm>
          <a:off x="4064000" y="1425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112450</xdr:rowOff>
    </xdr:from>
    <xdr:ext cx="736600" cy="259045"/>
    <xdr:sp macro="" textlink="">
      <xdr:nvSpPr>
        <xdr:cNvPr id="200" name="テキスト ボックス 199">
          <a:extLst>
            <a:ext uri="{FF2B5EF4-FFF2-40B4-BE49-F238E27FC236}">
              <a16:creationId xmlns:a16="http://schemas.microsoft.com/office/drawing/2014/main" id="{1955E004-917C-4401-AA92-1976A9C61DB0}"/>
            </a:ext>
          </a:extLst>
        </xdr:cNvPr>
        <xdr:cNvSpPr txBox="1"/>
      </xdr:nvSpPr>
      <xdr:spPr>
        <a:xfrm>
          <a:off x="3733800" y="14342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57514</xdr:rowOff>
    </xdr:from>
    <xdr:to>
      <xdr:col>15</xdr:col>
      <xdr:colOff>82550</xdr:colOff>
      <xdr:row>82</xdr:row>
      <xdr:rowOff>43754</xdr:rowOff>
    </xdr:to>
    <xdr:cxnSp macro="">
      <xdr:nvCxnSpPr>
        <xdr:cNvPr id="201" name="直線コネクタ 200">
          <a:extLst>
            <a:ext uri="{FF2B5EF4-FFF2-40B4-BE49-F238E27FC236}">
              <a16:creationId xmlns:a16="http://schemas.microsoft.com/office/drawing/2014/main" id="{9D314B86-3042-4E28-A5D1-2378C4F81438}"/>
            </a:ext>
          </a:extLst>
        </xdr:cNvPr>
        <xdr:cNvCxnSpPr/>
      </xdr:nvCxnSpPr>
      <xdr:spPr>
        <a:xfrm>
          <a:off x="2336800" y="13944964"/>
          <a:ext cx="889000" cy="15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68669</xdr:rowOff>
    </xdr:from>
    <xdr:to>
      <xdr:col>15</xdr:col>
      <xdr:colOff>133350</xdr:colOff>
      <xdr:row>82</xdr:row>
      <xdr:rowOff>170269</xdr:rowOff>
    </xdr:to>
    <xdr:sp macro="" textlink="">
      <xdr:nvSpPr>
        <xdr:cNvPr id="202" name="フローチャート: 判断 201">
          <a:extLst>
            <a:ext uri="{FF2B5EF4-FFF2-40B4-BE49-F238E27FC236}">
              <a16:creationId xmlns:a16="http://schemas.microsoft.com/office/drawing/2014/main" id="{875635E8-F5BD-495E-BC7E-98BFEB625C77}"/>
            </a:ext>
          </a:extLst>
        </xdr:cNvPr>
        <xdr:cNvSpPr/>
      </xdr:nvSpPr>
      <xdr:spPr>
        <a:xfrm>
          <a:off x="3175000" y="141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155046</xdr:rowOff>
    </xdr:from>
    <xdr:ext cx="762000" cy="259045"/>
    <xdr:sp macro="" textlink="">
      <xdr:nvSpPr>
        <xdr:cNvPr id="203" name="テキスト ボックス 202">
          <a:extLst>
            <a:ext uri="{FF2B5EF4-FFF2-40B4-BE49-F238E27FC236}">
              <a16:creationId xmlns:a16="http://schemas.microsoft.com/office/drawing/2014/main" id="{32DF82EC-ED3C-4112-9F86-A42D13221240}"/>
            </a:ext>
          </a:extLst>
        </xdr:cNvPr>
        <xdr:cNvSpPr txBox="1"/>
      </xdr:nvSpPr>
      <xdr:spPr>
        <a:xfrm>
          <a:off x="2844800" y="14213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12686</xdr:rowOff>
    </xdr:from>
    <xdr:to>
      <xdr:col>11</xdr:col>
      <xdr:colOff>31750</xdr:colOff>
      <xdr:row>81</xdr:row>
      <xdr:rowOff>57514</xdr:rowOff>
    </xdr:to>
    <xdr:cxnSp macro="">
      <xdr:nvCxnSpPr>
        <xdr:cNvPr id="204" name="直線コネクタ 203">
          <a:extLst>
            <a:ext uri="{FF2B5EF4-FFF2-40B4-BE49-F238E27FC236}">
              <a16:creationId xmlns:a16="http://schemas.microsoft.com/office/drawing/2014/main" id="{C729EA89-431B-4126-B5BE-7B74F21B53BD}"/>
            </a:ext>
          </a:extLst>
        </xdr:cNvPr>
        <xdr:cNvCxnSpPr/>
      </xdr:nvCxnSpPr>
      <xdr:spPr>
        <a:xfrm>
          <a:off x="1447800" y="13900136"/>
          <a:ext cx="889000" cy="44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126265</xdr:rowOff>
    </xdr:from>
    <xdr:to>
      <xdr:col>11</xdr:col>
      <xdr:colOff>82550</xdr:colOff>
      <xdr:row>82</xdr:row>
      <xdr:rowOff>56415</xdr:rowOff>
    </xdr:to>
    <xdr:sp macro="" textlink="">
      <xdr:nvSpPr>
        <xdr:cNvPr id="205" name="フローチャート: 判断 204">
          <a:extLst>
            <a:ext uri="{FF2B5EF4-FFF2-40B4-BE49-F238E27FC236}">
              <a16:creationId xmlns:a16="http://schemas.microsoft.com/office/drawing/2014/main" id="{40564E45-BD4F-4BD5-9A14-A7476F3D6B9C}"/>
            </a:ext>
          </a:extLst>
        </xdr:cNvPr>
        <xdr:cNvSpPr/>
      </xdr:nvSpPr>
      <xdr:spPr>
        <a:xfrm>
          <a:off x="2286000" y="1401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41192</xdr:rowOff>
    </xdr:from>
    <xdr:ext cx="762000" cy="259045"/>
    <xdr:sp macro="" textlink="">
      <xdr:nvSpPr>
        <xdr:cNvPr id="206" name="テキスト ボックス 205">
          <a:extLst>
            <a:ext uri="{FF2B5EF4-FFF2-40B4-BE49-F238E27FC236}">
              <a16:creationId xmlns:a16="http://schemas.microsoft.com/office/drawing/2014/main" id="{1715E8F7-1987-454F-86DC-97F212BE86F8}"/>
            </a:ext>
          </a:extLst>
        </xdr:cNvPr>
        <xdr:cNvSpPr txBox="1"/>
      </xdr:nvSpPr>
      <xdr:spPr>
        <a:xfrm>
          <a:off x="1955800" y="1410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81221</xdr:rowOff>
    </xdr:from>
    <xdr:to>
      <xdr:col>7</xdr:col>
      <xdr:colOff>31750</xdr:colOff>
      <xdr:row>82</xdr:row>
      <xdr:rowOff>11371</xdr:rowOff>
    </xdr:to>
    <xdr:sp macro="" textlink="">
      <xdr:nvSpPr>
        <xdr:cNvPr id="207" name="フローチャート: 判断 206">
          <a:extLst>
            <a:ext uri="{FF2B5EF4-FFF2-40B4-BE49-F238E27FC236}">
              <a16:creationId xmlns:a16="http://schemas.microsoft.com/office/drawing/2014/main" id="{8E8A019F-6F01-495B-87B5-6BCDA7A4C0BA}"/>
            </a:ext>
          </a:extLst>
        </xdr:cNvPr>
        <xdr:cNvSpPr/>
      </xdr:nvSpPr>
      <xdr:spPr>
        <a:xfrm>
          <a:off x="1397000" y="139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167598</xdr:rowOff>
    </xdr:from>
    <xdr:ext cx="762000" cy="259045"/>
    <xdr:sp macro="" textlink="">
      <xdr:nvSpPr>
        <xdr:cNvPr id="208" name="テキスト ボックス 207">
          <a:extLst>
            <a:ext uri="{FF2B5EF4-FFF2-40B4-BE49-F238E27FC236}">
              <a16:creationId xmlns:a16="http://schemas.microsoft.com/office/drawing/2014/main" id="{97C31DA6-128C-48D1-BFB1-B90B9343596A}"/>
            </a:ext>
          </a:extLst>
        </xdr:cNvPr>
        <xdr:cNvSpPr txBox="1"/>
      </xdr:nvSpPr>
      <xdr:spPr>
        <a:xfrm>
          <a:off x="1066800" y="1405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9E42DDC2-B39B-41F6-950E-2A0C411E4A68}"/>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8FDCA8E9-411F-4C90-BDC3-165F2B6EFB2E}"/>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590FE776-8C76-4949-8DD6-90A8CBFD018E}"/>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876AEF23-1553-4E08-B60E-B581B7D40284}"/>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24E60AB9-017A-4B9E-A022-538B6BF6B504}"/>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7184</xdr:rowOff>
    </xdr:from>
    <xdr:to>
      <xdr:col>23</xdr:col>
      <xdr:colOff>184150</xdr:colOff>
      <xdr:row>83</xdr:row>
      <xdr:rowOff>108784</xdr:rowOff>
    </xdr:to>
    <xdr:sp macro="" textlink="">
      <xdr:nvSpPr>
        <xdr:cNvPr id="214" name="楕円 213">
          <a:extLst>
            <a:ext uri="{FF2B5EF4-FFF2-40B4-BE49-F238E27FC236}">
              <a16:creationId xmlns:a16="http://schemas.microsoft.com/office/drawing/2014/main" id="{85DAA8FD-2A53-41C6-BD67-F140B576C6C5}"/>
            </a:ext>
          </a:extLst>
        </xdr:cNvPr>
        <xdr:cNvSpPr/>
      </xdr:nvSpPr>
      <xdr:spPr>
        <a:xfrm>
          <a:off x="4902200" y="1423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23711</xdr:rowOff>
    </xdr:from>
    <xdr:ext cx="762000" cy="259045"/>
    <xdr:sp macro="" textlink="">
      <xdr:nvSpPr>
        <xdr:cNvPr id="215" name="人件費・物件費等の状況該当値テキスト">
          <a:extLst>
            <a:ext uri="{FF2B5EF4-FFF2-40B4-BE49-F238E27FC236}">
              <a16:creationId xmlns:a16="http://schemas.microsoft.com/office/drawing/2014/main" id="{DB7FCDFB-5133-4F55-8957-613A8E30773A}"/>
            </a:ext>
          </a:extLst>
        </xdr:cNvPr>
        <xdr:cNvSpPr txBox="1"/>
      </xdr:nvSpPr>
      <xdr:spPr>
        <a:xfrm>
          <a:off x="5041900" y="14082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67126</xdr:rowOff>
    </xdr:from>
    <xdr:to>
      <xdr:col>19</xdr:col>
      <xdr:colOff>184150</xdr:colOff>
      <xdr:row>82</xdr:row>
      <xdr:rowOff>168726</xdr:rowOff>
    </xdr:to>
    <xdr:sp macro="" textlink="">
      <xdr:nvSpPr>
        <xdr:cNvPr id="216" name="楕円 215">
          <a:extLst>
            <a:ext uri="{FF2B5EF4-FFF2-40B4-BE49-F238E27FC236}">
              <a16:creationId xmlns:a16="http://schemas.microsoft.com/office/drawing/2014/main" id="{08AF92BE-83E7-4F1E-A21A-5402122F37D7}"/>
            </a:ext>
          </a:extLst>
        </xdr:cNvPr>
        <xdr:cNvSpPr/>
      </xdr:nvSpPr>
      <xdr:spPr>
        <a:xfrm>
          <a:off x="4064000" y="1412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7453</xdr:rowOff>
    </xdr:from>
    <xdr:ext cx="736600" cy="259045"/>
    <xdr:sp macro="" textlink="">
      <xdr:nvSpPr>
        <xdr:cNvPr id="217" name="テキスト ボックス 216">
          <a:extLst>
            <a:ext uri="{FF2B5EF4-FFF2-40B4-BE49-F238E27FC236}">
              <a16:creationId xmlns:a16="http://schemas.microsoft.com/office/drawing/2014/main" id="{DAF72313-AD58-4218-AB20-149B2E569153}"/>
            </a:ext>
          </a:extLst>
        </xdr:cNvPr>
        <xdr:cNvSpPr txBox="1"/>
      </xdr:nvSpPr>
      <xdr:spPr>
        <a:xfrm>
          <a:off x="3733800" y="13894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164404</xdr:rowOff>
    </xdr:from>
    <xdr:to>
      <xdr:col>15</xdr:col>
      <xdr:colOff>133350</xdr:colOff>
      <xdr:row>82</xdr:row>
      <xdr:rowOff>94554</xdr:rowOff>
    </xdr:to>
    <xdr:sp macro="" textlink="">
      <xdr:nvSpPr>
        <xdr:cNvPr id="218" name="楕円 217">
          <a:extLst>
            <a:ext uri="{FF2B5EF4-FFF2-40B4-BE49-F238E27FC236}">
              <a16:creationId xmlns:a16="http://schemas.microsoft.com/office/drawing/2014/main" id="{5675A0E7-BD0D-4545-B659-3960C50B2743}"/>
            </a:ext>
          </a:extLst>
        </xdr:cNvPr>
        <xdr:cNvSpPr/>
      </xdr:nvSpPr>
      <xdr:spPr>
        <a:xfrm>
          <a:off x="3175000" y="1405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104731</xdr:rowOff>
    </xdr:from>
    <xdr:ext cx="762000" cy="259045"/>
    <xdr:sp macro="" textlink="">
      <xdr:nvSpPr>
        <xdr:cNvPr id="219" name="テキスト ボックス 218">
          <a:extLst>
            <a:ext uri="{FF2B5EF4-FFF2-40B4-BE49-F238E27FC236}">
              <a16:creationId xmlns:a16="http://schemas.microsoft.com/office/drawing/2014/main" id="{77209AC9-6989-4E31-AE8B-63D015422E5B}"/>
            </a:ext>
          </a:extLst>
        </xdr:cNvPr>
        <xdr:cNvSpPr txBox="1"/>
      </xdr:nvSpPr>
      <xdr:spPr>
        <a:xfrm>
          <a:off x="2844800" y="13820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6714</xdr:rowOff>
    </xdr:from>
    <xdr:to>
      <xdr:col>11</xdr:col>
      <xdr:colOff>82550</xdr:colOff>
      <xdr:row>81</xdr:row>
      <xdr:rowOff>108314</xdr:rowOff>
    </xdr:to>
    <xdr:sp macro="" textlink="">
      <xdr:nvSpPr>
        <xdr:cNvPr id="220" name="楕円 219">
          <a:extLst>
            <a:ext uri="{FF2B5EF4-FFF2-40B4-BE49-F238E27FC236}">
              <a16:creationId xmlns:a16="http://schemas.microsoft.com/office/drawing/2014/main" id="{64C729E8-D15E-4F7E-9D53-2BAA86685312}"/>
            </a:ext>
          </a:extLst>
        </xdr:cNvPr>
        <xdr:cNvSpPr/>
      </xdr:nvSpPr>
      <xdr:spPr>
        <a:xfrm>
          <a:off x="2286000" y="1389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118491</xdr:rowOff>
    </xdr:from>
    <xdr:ext cx="762000" cy="259045"/>
    <xdr:sp macro="" textlink="">
      <xdr:nvSpPr>
        <xdr:cNvPr id="221" name="テキスト ボックス 220">
          <a:extLst>
            <a:ext uri="{FF2B5EF4-FFF2-40B4-BE49-F238E27FC236}">
              <a16:creationId xmlns:a16="http://schemas.microsoft.com/office/drawing/2014/main" id="{2BAE469E-90F5-4116-B26A-C8E23C640D2F}"/>
            </a:ext>
          </a:extLst>
        </xdr:cNvPr>
        <xdr:cNvSpPr txBox="1"/>
      </xdr:nvSpPr>
      <xdr:spPr>
        <a:xfrm>
          <a:off x="1955800" y="13663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133336</xdr:rowOff>
    </xdr:from>
    <xdr:to>
      <xdr:col>7</xdr:col>
      <xdr:colOff>31750</xdr:colOff>
      <xdr:row>81</xdr:row>
      <xdr:rowOff>63486</xdr:rowOff>
    </xdr:to>
    <xdr:sp macro="" textlink="">
      <xdr:nvSpPr>
        <xdr:cNvPr id="222" name="楕円 221">
          <a:extLst>
            <a:ext uri="{FF2B5EF4-FFF2-40B4-BE49-F238E27FC236}">
              <a16:creationId xmlns:a16="http://schemas.microsoft.com/office/drawing/2014/main" id="{012BCB6F-6E0D-42A4-A856-EE9ED0A7BECB}"/>
            </a:ext>
          </a:extLst>
        </xdr:cNvPr>
        <xdr:cNvSpPr/>
      </xdr:nvSpPr>
      <xdr:spPr>
        <a:xfrm>
          <a:off x="1397000" y="1384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73663</xdr:rowOff>
    </xdr:from>
    <xdr:ext cx="762000" cy="259045"/>
    <xdr:sp macro="" textlink="">
      <xdr:nvSpPr>
        <xdr:cNvPr id="223" name="テキスト ボックス 222">
          <a:extLst>
            <a:ext uri="{FF2B5EF4-FFF2-40B4-BE49-F238E27FC236}">
              <a16:creationId xmlns:a16="http://schemas.microsoft.com/office/drawing/2014/main" id="{E5BEA340-2F52-4FEF-A97E-5D8AFF7F3443}"/>
            </a:ext>
          </a:extLst>
        </xdr:cNvPr>
        <xdr:cNvSpPr txBox="1"/>
      </xdr:nvSpPr>
      <xdr:spPr>
        <a:xfrm>
          <a:off x="1066800" y="136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806CAC0C-7E55-4BE6-8CE8-60B99A2A5044}"/>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EFBEA961-E3B7-442D-8BFF-2ADE31DF74A6}"/>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3DED136-FEF1-45E8-8EE9-E855FEAA44BD}"/>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907F14F9-7F0D-4722-ABC2-83B00A34D8E4}"/>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93E1E794-15B3-4211-81A2-D88B2B74959E}"/>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294EF99-68D4-4D40-BA1C-1FA0898EE811}"/>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50156E2C-6DC8-4A34-AA9D-785335F0E47C}"/>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8C600B6A-42ED-47B1-9128-C0B81E0E0DD5}"/>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EEACD70E-18CF-4FA6-A2B0-E2D9A73703E2}"/>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76B7B447-9C50-4C5D-9A91-D30AEDFFF537}"/>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A332EBE4-3D40-48A0-BCDB-675FB20AA607}"/>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D6F2B270-F7F2-4FD4-9876-70B2F9121D26}"/>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1E4B10D1-BC7D-43DE-A7DD-24DDB176E845}"/>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部長職から係長職までの給与カットを廃止したことによる平均給料額の増、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歳超職員の昇給停止の未実施のため、前年度より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ポイント増となったもので、類似団体平均を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今後、人事委員会勧告の動向等を踏まえて、適切な給与水準の維持に努める。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8ECD4560-9E9A-4201-B6CE-1F301996E4F5}"/>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3440CF97-048D-45E5-A32D-DFE081E8FA49}"/>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60E5196F-86EB-4EA3-8AEC-EB51B8DB5381}"/>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48292108-DEC4-43C1-A2E6-E4A143012D11}"/>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F092FA8E-4D9D-4378-BAE6-E8AD3686E9EA}"/>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8430052B-216F-4B35-9F78-F2AA5C3E344F}"/>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43A834A-5F27-4308-817F-481654BD0102}"/>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94ED8E48-3F62-49CD-8F73-722A6F8B4E8B}"/>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C5182E1F-7425-4683-8298-A9AA10E1025A}"/>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C28C5809-2306-42F4-A85E-40579E4434AF}"/>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DD3E00E2-F063-4FE4-A7EA-698A9C7D6C55}"/>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3B3DD468-DCF5-4ABD-B20B-07879E895DD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4124FE16-B8B7-4858-BFBC-27D32555A4F5}"/>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A2DAB627-4BE1-4476-ADFA-DB8AFB0B3F63}"/>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324D27E0-795F-40D7-A6B5-68E7AEEDC3DA}"/>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89</xdr:row>
      <xdr:rowOff>29634</xdr:rowOff>
    </xdr:to>
    <xdr:cxnSp macro="">
      <xdr:nvCxnSpPr>
        <xdr:cNvPr id="252" name="直線コネクタ 251">
          <a:extLst>
            <a:ext uri="{FF2B5EF4-FFF2-40B4-BE49-F238E27FC236}">
              <a16:creationId xmlns:a16="http://schemas.microsoft.com/office/drawing/2014/main" id="{3AA32DC0-A0D1-4BEB-ABC7-DA61A1C685CB}"/>
            </a:ext>
          </a:extLst>
        </xdr:cNvPr>
        <xdr:cNvCxnSpPr/>
      </xdr:nvCxnSpPr>
      <xdr:spPr>
        <a:xfrm flipV="1">
          <a:off x="17018000" y="13981641"/>
          <a:ext cx="0" cy="13070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3" name="給与水準   （国との比較）最小値テキスト">
          <a:extLst>
            <a:ext uri="{FF2B5EF4-FFF2-40B4-BE49-F238E27FC236}">
              <a16:creationId xmlns:a16="http://schemas.microsoft.com/office/drawing/2014/main" id="{C8E11416-773A-44E0-AA04-BFC867BEF83D}"/>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4" name="直線コネクタ 253">
          <a:extLst>
            <a:ext uri="{FF2B5EF4-FFF2-40B4-BE49-F238E27FC236}">
              <a16:creationId xmlns:a16="http://schemas.microsoft.com/office/drawing/2014/main" id="{F54BCF28-62D5-4265-95C5-BC2CEBA4D146}"/>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a:extLst>
            <a:ext uri="{FF2B5EF4-FFF2-40B4-BE49-F238E27FC236}">
              <a16:creationId xmlns:a16="http://schemas.microsoft.com/office/drawing/2014/main" id="{B61DE2A4-FB8F-44E2-8398-7D469EBFF3FC}"/>
            </a:ext>
          </a:extLst>
        </xdr:cNvPr>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a:extLst>
            <a:ext uri="{FF2B5EF4-FFF2-40B4-BE49-F238E27FC236}">
              <a16:creationId xmlns:a16="http://schemas.microsoft.com/office/drawing/2014/main" id="{AEC4346D-316B-465A-BB57-AE9594D94D7C}"/>
            </a:ext>
          </a:extLst>
        </xdr:cNvPr>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51859</xdr:rowOff>
    </xdr:to>
    <xdr:cxnSp macro="">
      <xdr:nvCxnSpPr>
        <xdr:cNvPr id="257" name="直線コネクタ 256">
          <a:extLst>
            <a:ext uri="{FF2B5EF4-FFF2-40B4-BE49-F238E27FC236}">
              <a16:creationId xmlns:a16="http://schemas.microsoft.com/office/drawing/2014/main" id="{DDB52A71-F56B-48E0-A44B-E0A4688048B0}"/>
            </a:ext>
          </a:extLst>
        </xdr:cNvPr>
        <xdr:cNvCxnSpPr/>
      </xdr:nvCxnSpPr>
      <xdr:spPr>
        <a:xfrm>
          <a:off x="16179800" y="14605000"/>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58" name="給与水準   （国との比較）平均値テキスト">
          <a:extLst>
            <a:ext uri="{FF2B5EF4-FFF2-40B4-BE49-F238E27FC236}">
              <a16:creationId xmlns:a16="http://schemas.microsoft.com/office/drawing/2014/main" id="{EFF2A14F-91B2-490E-A344-AF3134B804E7}"/>
            </a:ext>
          </a:extLst>
        </xdr:cNvPr>
        <xdr:cNvSpPr txBox="1"/>
      </xdr:nvSpPr>
      <xdr:spPr>
        <a:xfrm>
          <a:off x="17106900" y="1435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9" name="フローチャート: 判断 258">
          <a:extLst>
            <a:ext uri="{FF2B5EF4-FFF2-40B4-BE49-F238E27FC236}">
              <a16:creationId xmlns:a16="http://schemas.microsoft.com/office/drawing/2014/main" id="{ABB4A0E7-01CC-44AE-AC4B-395475195165}"/>
            </a:ext>
          </a:extLst>
        </xdr:cNvPr>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31750</xdr:rowOff>
    </xdr:to>
    <xdr:cxnSp macro="">
      <xdr:nvCxnSpPr>
        <xdr:cNvPr id="260" name="直線コネクタ 259">
          <a:extLst>
            <a:ext uri="{FF2B5EF4-FFF2-40B4-BE49-F238E27FC236}">
              <a16:creationId xmlns:a16="http://schemas.microsoft.com/office/drawing/2014/main" id="{3016162B-07B2-429F-8A28-8DB7D0611372}"/>
            </a:ext>
          </a:extLst>
        </xdr:cNvPr>
        <xdr:cNvCxnSpPr/>
      </xdr:nvCxnSpPr>
      <xdr:spPr>
        <a:xfrm>
          <a:off x="152908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1" name="フローチャート: 判断 260">
          <a:extLst>
            <a:ext uri="{FF2B5EF4-FFF2-40B4-BE49-F238E27FC236}">
              <a16:creationId xmlns:a16="http://schemas.microsoft.com/office/drawing/2014/main" id="{F887A5C6-3F1C-4631-BFAD-46C189E19681}"/>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2" name="テキスト ボックス 261">
          <a:extLst>
            <a:ext uri="{FF2B5EF4-FFF2-40B4-BE49-F238E27FC236}">
              <a16:creationId xmlns:a16="http://schemas.microsoft.com/office/drawing/2014/main" id="{3CFC7B27-CF63-4F57-BE25-82FA1894C319}"/>
            </a:ext>
          </a:extLst>
        </xdr:cNvPr>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142875</xdr:rowOff>
    </xdr:from>
    <xdr:to>
      <xdr:col>72</xdr:col>
      <xdr:colOff>203200</xdr:colOff>
      <xdr:row>85</xdr:row>
      <xdr:rowOff>31750</xdr:rowOff>
    </xdr:to>
    <xdr:cxnSp macro="">
      <xdr:nvCxnSpPr>
        <xdr:cNvPr id="263" name="直線コネクタ 262">
          <a:extLst>
            <a:ext uri="{FF2B5EF4-FFF2-40B4-BE49-F238E27FC236}">
              <a16:creationId xmlns:a16="http://schemas.microsoft.com/office/drawing/2014/main" id="{AA8F3A16-76F5-4B02-ACD5-E945E4E5E783}"/>
            </a:ext>
          </a:extLst>
        </xdr:cNvPr>
        <xdr:cNvCxnSpPr/>
      </xdr:nvCxnSpPr>
      <xdr:spPr>
        <a:xfrm>
          <a:off x="14401800" y="1454467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4" name="フローチャート: 判断 263">
          <a:extLst>
            <a:ext uri="{FF2B5EF4-FFF2-40B4-BE49-F238E27FC236}">
              <a16:creationId xmlns:a16="http://schemas.microsoft.com/office/drawing/2014/main" id="{D30AB98E-61A4-4324-9E4B-30861D292C0A}"/>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5" name="テキスト ボックス 264">
          <a:extLst>
            <a:ext uri="{FF2B5EF4-FFF2-40B4-BE49-F238E27FC236}">
              <a16:creationId xmlns:a16="http://schemas.microsoft.com/office/drawing/2014/main" id="{51CA53C2-CBCB-4D8E-93C5-59E737A40733}"/>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142875</xdr:rowOff>
    </xdr:from>
    <xdr:to>
      <xdr:col>68</xdr:col>
      <xdr:colOff>152400</xdr:colOff>
      <xdr:row>85</xdr:row>
      <xdr:rowOff>51859</xdr:rowOff>
    </xdr:to>
    <xdr:cxnSp macro="">
      <xdr:nvCxnSpPr>
        <xdr:cNvPr id="266" name="直線コネクタ 265">
          <a:extLst>
            <a:ext uri="{FF2B5EF4-FFF2-40B4-BE49-F238E27FC236}">
              <a16:creationId xmlns:a16="http://schemas.microsoft.com/office/drawing/2014/main" id="{02990AEB-C9E3-4E51-8A41-9F1489E54A6B}"/>
            </a:ext>
          </a:extLst>
        </xdr:cNvPr>
        <xdr:cNvCxnSpPr/>
      </xdr:nvCxnSpPr>
      <xdr:spPr>
        <a:xfrm flipV="1">
          <a:off x="13512800" y="1454467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7" name="フローチャート: 判断 266">
          <a:extLst>
            <a:ext uri="{FF2B5EF4-FFF2-40B4-BE49-F238E27FC236}">
              <a16:creationId xmlns:a16="http://schemas.microsoft.com/office/drawing/2014/main" id="{AF810C53-9767-4467-81D1-6222703DE7A7}"/>
            </a:ext>
          </a:extLst>
        </xdr:cNvPr>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87436</xdr:rowOff>
    </xdr:from>
    <xdr:ext cx="762000" cy="259045"/>
    <xdr:sp macro="" textlink="">
      <xdr:nvSpPr>
        <xdr:cNvPr id="268" name="テキスト ボックス 267">
          <a:extLst>
            <a:ext uri="{FF2B5EF4-FFF2-40B4-BE49-F238E27FC236}">
              <a16:creationId xmlns:a16="http://schemas.microsoft.com/office/drawing/2014/main" id="{C0C8422A-030D-42B6-92A2-9148A658934B}"/>
            </a:ext>
          </a:extLst>
        </xdr:cNvPr>
        <xdr:cNvSpPr txBox="1"/>
      </xdr:nvSpPr>
      <xdr:spPr>
        <a:xfrm>
          <a:off x="14020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a:extLst>
            <a:ext uri="{FF2B5EF4-FFF2-40B4-BE49-F238E27FC236}">
              <a16:creationId xmlns:a16="http://schemas.microsoft.com/office/drawing/2014/main" id="{8D21AE38-24A7-42A9-8785-0D97A150E86A}"/>
            </a:ext>
          </a:extLst>
        </xdr:cNvPr>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167868</xdr:rowOff>
    </xdr:from>
    <xdr:ext cx="762000" cy="259045"/>
    <xdr:sp macro="" textlink="">
      <xdr:nvSpPr>
        <xdr:cNvPr id="270" name="テキスト ボックス 269">
          <a:extLst>
            <a:ext uri="{FF2B5EF4-FFF2-40B4-BE49-F238E27FC236}">
              <a16:creationId xmlns:a16="http://schemas.microsoft.com/office/drawing/2014/main" id="{1A85270B-3888-4574-A0DB-865C025C03C6}"/>
            </a:ext>
          </a:extLst>
        </xdr:cNvPr>
        <xdr:cNvSpPr txBox="1"/>
      </xdr:nvSpPr>
      <xdr:spPr>
        <a:xfrm>
          <a:off x="13131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4CA51C9A-2FFD-43AE-8168-7677BD9924E1}"/>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5CBD5FED-7E78-4B26-8561-CBBF65DB2FCB}"/>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D712D1D9-ACC3-4ACA-8375-DEFD829B1168}"/>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E342A00C-31B4-4AF4-8DE7-A3F55577C254}"/>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C48C08CF-2333-42B2-AA3E-C1E9A9D356A9}"/>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1059</xdr:rowOff>
    </xdr:from>
    <xdr:to>
      <xdr:col>81</xdr:col>
      <xdr:colOff>95250</xdr:colOff>
      <xdr:row>85</xdr:row>
      <xdr:rowOff>102659</xdr:rowOff>
    </xdr:to>
    <xdr:sp macro="" textlink="">
      <xdr:nvSpPr>
        <xdr:cNvPr id="276" name="楕円 275">
          <a:extLst>
            <a:ext uri="{FF2B5EF4-FFF2-40B4-BE49-F238E27FC236}">
              <a16:creationId xmlns:a16="http://schemas.microsoft.com/office/drawing/2014/main" id="{7BEFFC32-1698-4B20-AABF-58783628357C}"/>
            </a:ext>
          </a:extLst>
        </xdr:cNvPr>
        <xdr:cNvSpPr/>
      </xdr:nvSpPr>
      <xdr:spPr>
        <a:xfrm>
          <a:off x="169672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144586</xdr:rowOff>
    </xdr:from>
    <xdr:ext cx="762000" cy="259045"/>
    <xdr:sp macro="" textlink="">
      <xdr:nvSpPr>
        <xdr:cNvPr id="277" name="給与水準   （国との比較）該当値テキスト">
          <a:extLst>
            <a:ext uri="{FF2B5EF4-FFF2-40B4-BE49-F238E27FC236}">
              <a16:creationId xmlns:a16="http://schemas.microsoft.com/office/drawing/2014/main" id="{16B5595D-6310-44FD-995B-A1F9F43E432A}"/>
            </a:ext>
          </a:extLst>
        </xdr:cNvPr>
        <xdr:cNvSpPr txBox="1"/>
      </xdr:nvSpPr>
      <xdr:spPr>
        <a:xfrm>
          <a:off x="17106900" y="1454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8" name="楕円 277">
          <a:extLst>
            <a:ext uri="{FF2B5EF4-FFF2-40B4-BE49-F238E27FC236}">
              <a16:creationId xmlns:a16="http://schemas.microsoft.com/office/drawing/2014/main" id="{6E58EC7A-2B6C-4494-823D-9177A112EF82}"/>
            </a:ext>
          </a:extLst>
        </xdr:cNvPr>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79" name="テキスト ボックス 278">
          <a:extLst>
            <a:ext uri="{FF2B5EF4-FFF2-40B4-BE49-F238E27FC236}">
              <a16:creationId xmlns:a16="http://schemas.microsoft.com/office/drawing/2014/main" id="{9D3A96B4-77C4-40DE-9467-EF0E15678E9A}"/>
            </a:ext>
          </a:extLst>
        </xdr:cNvPr>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80" name="楕円 279">
          <a:extLst>
            <a:ext uri="{FF2B5EF4-FFF2-40B4-BE49-F238E27FC236}">
              <a16:creationId xmlns:a16="http://schemas.microsoft.com/office/drawing/2014/main" id="{C1C3D9D8-F55B-4709-B5C9-688E6214CDEE}"/>
            </a:ext>
          </a:extLst>
        </xdr:cNvPr>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81" name="テキスト ボックス 280">
          <a:extLst>
            <a:ext uri="{FF2B5EF4-FFF2-40B4-BE49-F238E27FC236}">
              <a16:creationId xmlns:a16="http://schemas.microsoft.com/office/drawing/2014/main" id="{41F2774B-7E86-43A7-BA2A-C14E44050494}"/>
            </a:ext>
          </a:extLst>
        </xdr:cNvPr>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92075</xdr:rowOff>
    </xdr:from>
    <xdr:to>
      <xdr:col>68</xdr:col>
      <xdr:colOff>203200</xdr:colOff>
      <xdr:row>85</xdr:row>
      <xdr:rowOff>22225</xdr:rowOff>
    </xdr:to>
    <xdr:sp macro="" textlink="">
      <xdr:nvSpPr>
        <xdr:cNvPr id="282" name="楕円 281">
          <a:extLst>
            <a:ext uri="{FF2B5EF4-FFF2-40B4-BE49-F238E27FC236}">
              <a16:creationId xmlns:a16="http://schemas.microsoft.com/office/drawing/2014/main" id="{D698D624-F74F-4A48-A0FB-C262696BE0FB}"/>
            </a:ext>
          </a:extLst>
        </xdr:cNvPr>
        <xdr:cNvSpPr/>
      </xdr:nvSpPr>
      <xdr:spPr>
        <a:xfrm>
          <a:off x="14351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32402</xdr:rowOff>
    </xdr:from>
    <xdr:ext cx="762000" cy="259045"/>
    <xdr:sp macro="" textlink="">
      <xdr:nvSpPr>
        <xdr:cNvPr id="283" name="テキスト ボックス 282">
          <a:extLst>
            <a:ext uri="{FF2B5EF4-FFF2-40B4-BE49-F238E27FC236}">
              <a16:creationId xmlns:a16="http://schemas.microsoft.com/office/drawing/2014/main" id="{2C347514-B655-4674-95E8-161CD54CAA86}"/>
            </a:ext>
          </a:extLst>
        </xdr:cNvPr>
        <xdr:cNvSpPr txBox="1"/>
      </xdr:nvSpPr>
      <xdr:spPr>
        <a:xfrm>
          <a:off x="14020800" y="1426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84" name="楕円 283">
          <a:extLst>
            <a:ext uri="{FF2B5EF4-FFF2-40B4-BE49-F238E27FC236}">
              <a16:creationId xmlns:a16="http://schemas.microsoft.com/office/drawing/2014/main" id="{E2A537DE-BBA3-4270-AABF-4DBD8E78ECFC}"/>
            </a:ext>
          </a:extLst>
        </xdr:cNvPr>
        <xdr:cNvSpPr/>
      </xdr:nvSpPr>
      <xdr:spPr>
        <a:xfrm>
          <a:off x="13462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112836</xdr:rowOff>
    </xdr:from>
    <xdr:ext cx="762000" cy="259045"/>
    <xdr:sp macro="" textlink="">
      <xdr:nvSpPr>
        <xdr:cNvPr id="285" name="テキスト ボックス 284">
          <a:extLst>
            <a:ext uri="{FF2B5EF4-FFF2-40B4-BE49-F238E27FC236}">
              <a16:creationId xmlns:a16="http://schemas.microsoft.com/office/drawing/2014/main" id="{F0CCCED0-C8D7-4C1F-9742-9BE870C687E2}"/>
            </a:ext>
          </a:extLst>
        </xdr:cNvPr>
        <xdr:cNvSpPr txBox="1"/>
      </xdr:nvSpPr>
      <xdr:spPr>
        <a:xfrm>
          <a:off x="13131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D3561360-89A1-4AC6-B338-37F8EA4D78FD}"/>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90073AFD-EB47-44CC-BCC5-94FBE23063A9}"/>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3B8F4E03-FAC7-4C09-937F-FF318DEDA61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3EE0313C-D269-460A-92C0-E376388D994E}"/>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50FF7BB3-7884-4EE4-B60D-59CACA3B03C1}"/>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758F8FF9-C712-4C4B-8DCD-7D74A79FAC57}"/>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EC547CE2-DC52-454E-8E45-D06F4D4534F6}"/>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3ED1A4E4-B3CF-498B-8C45-C13D77892C85}"/>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F26E512E-1870-4D21-8626-0AF5FC9FC61E}"/>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369A9B5C-ADE8-4CFF-96FB-4D130A89CC8B}"/>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B7DC9694-9662-4880-8F10-2C0A8BB0A6CE}"/>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59315DC2-2659-4CC2-A48D-9F35E2A2C6B1}"/>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6C804C04-FDCE-4F80-A7A1-39183EB27DA8}"/>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「宇部市定員適正化計画」に基づき、スリムで効率的な組織・人員体制の確立に努めたことにより、類似団体平均を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今後も市民サービスの維持、充実に配慮しながら職員数の適正化に努める。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FEAE151B-AA74-46D4-9305-E723B4131724}"/>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3B7E2971-845B-4732-BDB0-8BCC3B87C09F}"/>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879E116D-68DA-49DD-B6B8-E2574347A8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96F89F92-B730-4EDC-B07F-6FD3EA834802}"/>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8158B892-E5F7-4BAE-8985-B8D7B17CB34A}"/>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B1F81DD6-70CC-40B9-B878-3DD327116505}"/>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3C32EE4-4DCD-47F5-A492-4D43F7D751D8}"/>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19FB6C8E-BBF6-44B4-B09D-A4B11691DBDD}"/>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FFE968FC-1CEE-4C75-A00E-E0DC9C6AE4A2}"/>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73E49998-C9DB-454B-8B36-949CD9DCAF6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BC52B9ED-4A9F-4BF4-A05B-AFB696395DAA}"/>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5F4BD60-FDFD-4156-9D73-8DB45C37043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F2C509AC-1BDF-4A7A-8EAA-7C49C54AB24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23812D85-BB7D-4E5C-8001-9B9C8F2ED6C2}"/>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65F688F8-2F00-4AAD-9428-4D207EB7FCC1}"/>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B239A082-6D65-4FB1-B12E-568DA0EEE9BA}"/>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F931788-0992-4BCC-A54A-BC67F3E9D987}"/>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F1539832-BCE8-4B82-A826-67289FA2DF8D}"/>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67</xdr:row>
      <xdr:rowOff>114481</xdr:rowOff>
    </xdr:to>
    <xdr:cxnSp macro="">
      <xdr:nvCxnSpPr>
        <xdr:cNvPr id="317" name="直線コネクタ 316">
          <a:extLst>
            <a:ext uri="{FF2B5EF4-FFF2-40B4-BE49-F238E27FC236}">
              <a16:creationId xmlns:a16="http://schemas.microsoft.com/office/drawing/2014/main" id="{EF390FF4-ECD7-44D7-B205-97797D8C1F07}"/>
            </a:ext>
          </a:extLst>
        </xdr:cNvPr>
        <xdr:cNvCxnSpPr/>
      </xdr:nvCxnSpPr>
      <xdr:spPr>
        <a:xfrm flipV="1">
          <a:off x="17018000" y="10136596"/>
          <a:ext cx="0" cy="14650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86558</xdr:rowOff>
    </xdr:from>
    <xdr:ext cx="762000" cy="259045"/>
    <xdr:sp macro="" textlink="">
      <xdr:nvSpPr>
        <xdr:cNvPr id="318" name="定員管理の状況最小値テキスト">
          <a:extLst>
            <a:ext uri="{FF2B5EF4-FFF2-40B4-BE49-F238E27FC236}">
              <a16:creationId xmlns:a16="http://schemas.microsoft.com/office/drawing/2014/main" id="{9807EE9C-CE02-4868-976D-123C31A7A0B4}"/>
            </a:ext>
          </a:extLst>
        </xdr:cNvPr>
        <xdr:cNvSpPr txBox="1"/>
      </xdr:nvSpPr>
      <xdr:spPr>
        <a:xfrm>
          <a:off x="17106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114481</xdr:rowOff>
    </xdr:from>
    <xdr:to>
      <xdr:col>81</xdr:col>
      <xdr:colOff>133350</xdr:colOff>
      <xdr:row>67</xdr:row>
      <xdr:rowOff>114481</xdr:rowOff>
    </xdr:to>
    <xdr:cxnSp macro="">
      <xdr:nvCxnSpPr>
        <xdr:cNvPr id="319" name="直線コネクタ 318">
          <a:extLst>
            <a:ext uri="{FF2B5EF4-FFF2-40B4-BE49-F238E27FC236}">
              <a16:creationId xmlns:a16="http://schemas.microsoft.com/office/drawing/2014/main" id="{DB81B34B-CD56-462D-8E47-2CBF7654A901}"/>
            </a:ext>
          </a:extLst>
        </xdr:cNvPr>
        <xdr:cNvCxnSpPr/>
      </xdr:nvCxnSpPr>
      <xdr:spPr>
        <a:xfrm>
          <a:off x="16929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20" name="定員管理の状況最大値テキスト">
          <a:extLst>
            <a:ext uri="{FF2B5EF4-FFF2-40B4-BE49-F238E27FC236}">
              <a16:creationId xmlns:a16="http://schemas.microsoft.com/office/drawing/2014/main" id="{FDB42ABC-2872-4C83-A44F-735138719B47}"/>
            </a:ext>
          </a:extLst>
        </xdr:cNvPr>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21" name="直線コネクタ 320">
          <a:extLst>
            <a:ext uri="{FF2B5EF4-FFF2-40B4-BE49-F238E27FC236}">
              <a16:creationId xmlns:a16="http://schemas.microsoft.com/office/drawing/2014/main" id="{73A5F364-C67B-4A80-B323-03F33E330CCE}"/>
            </a:ext>
          </a:extLst>
        </xdr:cNvPr>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119380</xdr:rowOff>
    </xdr:from>
    <xdr:to>
      <xdr:col>81</xdr:col>
      <xdr:colOff>44450</xdr:colOff>
      <xdr:row>61</xdr:row>
      <xdr:rowOff>153851</xdr:rowOff>
    </xdr:to>
    <xdr:cxnSp macro="">
      <xdr:nvCxnSpPr>
        <xdr:cNvPr id="322" name="直線コネクタ 321">
          <a:extLst>
            <a:ext uri="{FF2B5EF4-FFF2-40B4-BE49-F238E27FC236}">
              <a16:creationId xmlns:a16="http://schemas.microsoft.com/office/drawing/2014/main" id="{6B1C9165-AB29-41D7-BC0C-EF459AECD987}"/>
            </a:ext>
          </a:extLst>
        </xdr:cNvPr>
        <xdr:cNvCxnSpPr/>
      </xdr:nvCxnSpPr>
      <xdr:spPr>
        <a:xfrm>
          <a:off x="16179800" y="10577830"/>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106153</xdr:rowOff>
    </xdr:from>
    <xdr:ext cx="762000" cy="259045"/>
    <xdr:sp macro="" textlink="">
      <xdr:nvSpPr>
        <xdr:cNvPr id="323" name="定員管理の状況平均値テキスト">
          <a:extLst>
            <a:ext uri="{FF2B5EF4-FFF2-40B4-BE49-F238E27FC236}">
              <a16:creationId xmlns:a16="http://schemas.microsoft.com/office/drawing/2014/main" id="{09B1055F-D6A9-4BDB-BDE6-2E96FE7CBDD7}"/>
            </a:ext>
          </a:extLst>
        </xdr:cNvPr>
        <xdr:cNvSpPr txBox="1"/>
      </xdr:nvSpPr>
      <xdr:spPr>
        <a:xfrm>
          <a:off x="17106900" y="10564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134076</xdr:rowOff>
    </xdr:from>
    <xdr:to>
      <xdr:col>81</xdr:col>
      <xdr:colOff>95250</xdr:colOff>
      <xdr:row>62</xdr:row>
      <xdr:rowOff>64226</xdr:rowOff>
    </xdr:to>
    <xdr:sp macro="" textlink="">
      <xdr:nvSpPr>
        <xdr:cNvPr id="324" name="フローチャート: 判断 323">
          <a:extLst>
            <a:ext uri="{FF2B5EF4-FFF2-40B4-BE49-F238E27FC236}">
              <a16:creationId xmlns:a16="http://schemas.microsoft.com/office/drawing/2014/main" id="{A5D7AACC-66A5-4A66-95B6-B1F56DE710D9}"/>
            </a:ext>
          </a:extLst>
        </xdr:cNvPr>
        <xdr:cNvSpPr/>
      </xdr:nvSpPr>
      <xdr:spPr>
        <a:xfrm>
          <a:off x="16967200" y="1059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102144</xdr:rowOff>
    </xdr:from>
    <xdr:to>
      <xdr:col>77</xdr:col>
      <xdr:colOff>44450</xdr:colOff>
      <xdr:row>61</xdr:row>
      <xdr:rowOff>119380</xdr:rowOff>
    </xdr:to>
    <xdr:cxnSp macro="">
      <xdr:nvCxnSpPr>
        <xdr:cNvPr id="325" name="直線コネクタ 324">
          <a:extLst>
            <a:ext uri="{FF2B5EF4-FFF2-40B4-BE49-F238E27FC236}">
              <a16:creationId xmlns:a16="http://schemas.microsoft.com/office/drawing/2014/main" id="{C6317116-8AEE-4C84-A9CC-D5D7D274AA13}"/>
            </a:ext>
          </a:extLst>
        </xdr:cNvPr>
        <xdr:cNvCxnSpPr/>
      </xdr:nvCxnSpPr>
      <xdr:spPr>
        <a:xfrm>
          <a:off x="15290800" y="1056059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123734</xdr:rowOff>
    </xdr:from>
    <xdr:to>
      <xdr:col>77</xdr:col>
      <xdr:colOff>95250</xdr:colOff>
      <xdr:row>62</xdr:row>
      <xdr:rowOff>53884</xdr:rowOff>
    </xdr:to>
    <xdr:sp macro="" textlink="">
      <xdr:nvSpPr>
        <xdr:cNvPr id="326" name="フローチャート: 判断 325">
          <a:extLst>
            <a:ext uri="{FF2B5EF4-FFF2-40B4-BE49-F238E27FC236}">
              <a16:creationId xmlns:a16="http://schemas.microsoft.com/office/drawing/2014/main" id="{3ABBA9B0-9A16-4166-9764-D81BCE65A8A8}"/>
            </a:ext>
          </a:extLst>
        </xdr:cNvPr>
        <xdr:cNvSpPr/>
      </xdr:nvSpPr>
      <xdr:spPr>
        <a:xfrm>
          <a:off x="16129000" y="1058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38661</xdr:rowOff>
    </xdr:from>
    <xdr:ext cx="736600" cy="259045"/>
    <xdr:sp macro="" textlink="">
      <xdr:nvSpPr>
        <xdr:cNvPr id="327" name="テキスト ボックス 326">
          <a:extLst>
            <a:ext uri="{FF2B5EF4-FFF2-40B4-BE49-F238E27FC236}">
              <a16:creationId xmlns:a16="http://schemas.microsoft.com/office/drawing/2014/main" id="{2230AC41-D3FE-47CF-B8CF-3571781EEB9D}"/>
            </a:ext>
          </a:extLst>
        </xdr:cNvPr>
        <xdr:cNvSpPr txBox="1"/>
      </xdr:nvSpPr>
      <xdr:spPr>
        <a:xfrm>
          <a:off x="15798800" y="10668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102144</xdr:rowOff>
    </xdr:from>
    <xdr:to>
      <xdr:col>72</xdr:col>
      <xdr:colOff>203200</xdr:colOff>
      <xdr:row>61</xdr:row>
      <xdr:rowOff>105591</xdr:rowOff>
    </xdr:to>
    <xdr:cxnSp macro="">
      <xdr:nvCxnSpPr>
        <xdr:cNvPr id="328" name="直線コネクタ 327">
          <a:extLst>
            <a:ext uri="{FF2B5EF4-FFF2-40B4-BE49-F238E27FC236}">
              <a16:creationId xmlns:a16="http://schemas.microsoft.com/office/drawing/2014/main" id="{64F60DD8-C2AD-42BB-80E7-B6F600B66059}"/>
            </a:ext>
          </a:extLst>
        </xdr:cNvPr>
        <xdr:cNvCxnSpPr/>
      </xdr:nvCxnSpPr>
      <xdr:spPr>
        <a:xfrm flipV="1">
          <a:off x="14401800" y="1056059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9" name="フローチャート: 判断 328">
          <a:extLst>
            <a:ext uri="{FF2B5EF4-FFF2-40B4-BE49-F238E27FC236}">
              <a16:creationId xmlns:a16="http://schemas.microsoft.com/office/drawing/2014/main" id="{307D5C15-E151-45E7-9B75-CA1CC00613E5}"/>
            </a:ext>
          </a:extLst>
        </xdr:cNvPr>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30" name="テキスト ボックス 329">
          <a:extLst>
            <a:ext uri="{FF2B5EF4-FFF2-40B4-BE49-F238E27FC236}">
              <a16:creationId xmlns:a16="http://schemas.microsoft.com/office/drawing/2014/main" id="{9BA0A1C2-D4F4-4ACC-9910-129C8DED8ADF}"/>
            </a:ext>
          </a:extLst>
        </xdr:cNvPr>
        <xdr:cNvSpPr txBox="1"/>
      </xdr:nvSpPr>
      <xdr:spPr>
        <a:xfrm>
          <a:off x="14909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43543</xdr:rowOff>
    </xdr:from>
    <xdr:to>
      <xdr:col>68</xdr:col>
      <xdr:colOff>152400</xdr:colOff>
      <xdr:row>61</xdr:row>
      <xdr:rowOff>105591</xdr:rowOff>
    </xdr:to>
    <xdr:cxnSp macro="">
      <xdr:nvCxnSpPr>
        <xdr:cNvPr id="331" name="直線コネクタ 330">
          <a:extLst>
            <a:ext uri="{FF2B5EF4-FFF2-40B4-BE49-F238E27FC236}">
              <a16:creationId xmlns:a16="http://schemas.microsoft.com/office/drawing/2014/main" id="{94CE9458-1395-4A74-9A5F-3542638AB69D}"/>
            </a:ext>
          </a:extLst>
        </xdr:cNvPr>
        <xdr:cNvCxnSpPr/>
      </xdr:nvCxnSpPr>
      <xdr:spPr>
        <a:xfrm>
          <a:off x="13512800" y="10501993"/>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130628</xdr:rowOff>
    </xdr:from>
    <xdr:to>
      <xdr:col>68</xdr:col>
      <xdr:colOff>203200</xdr:colOff>
      <xdr:row>62</xdr:row>
      <xdr:rowOff>60778</xdr:rowOff>
    </xdr:to>
    <xdr:sp macro="" textlink="">
      <xdr:nvSpPr>
        <xdr:cNvPr id="332" name="フローチャート: 判断 331">
          <a:extLst>
            <a:ext uri="{FF2B5EF4-FFF2-40B4-BE49-F238E27FC236}">
              <a16:creationId xmlns:a16="http://schemas.microsoft.com/office/drawing/2014/main" id="{A8D546B3-18F0-42BD-A3DC-5E41E9D13D7B}"/>
            </a:ext>
          </a:extLst>
        </xdr:cNvPr>
        <xdr:cNvSpPr/>
      </xdr:nvSpPr>
      <xdr:spPr>
        <a:xfrm>
          <a:off x="14351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45555</xdr:rowOff>
    </xdr:from>
    <xdr:ext cx="762000" cy="259045"/>
    <xdr:sp macro="" textlink="">
      <xdr:nvSpPr>
        <xdr:cNvPr id="333" name="テキスト ボックス 332">
          <a:extLst>
            <a:ext uri="{FF2B5EF4-FFF2-40B4-BE49-F238E27FC236}">
              <a16:creationId xmlns:a16="http://schemas.microsoft.com/office/drawing/2014/main" id="{DEED37AA-15DF-4477-B1A4-2470BFFC5A2C}"/>
            </a:ext>
          </a:extLst>
        </xdr:cNvPr>
        <xdr:cNvSpPr txBox="1"/>
      </xdr:nvSpPr>
      <xdr:spPr>
        <a:xfrm>
          <a:off x="14020800" y="1067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120287</xdr:rowOff>
    </xdr:from>
    <xdr:to>
      <xdr:col>64</xdr:col>
      <xdr:colOff>152400</xdr:colOff>
      <xdr:row>62</xdr:row>
      <xdr:rowOff>50437</xdr:rowOff>
    </xdr:to>
    <xdr:sp macro="" textlink="">
      <xdr:nvSpPr>
        <xdr:cNvPr id="334" name="フローチャート: 判断 333">
          <a:extLst>
            <a:ext uri="{FF2B5EF4-FFF2-40B4-BE49-F238E27FC236}">
              <a16:creationId xmlns:a16="http://schemas.microsoft.com/office/drawing/2014/main" id="{844EC947-5662-4E98-BCCB-DF8469889E4C}"/>
            </a:ext>
          </a:extLst>
        </xdr:cNvPr>
        <xdr:cNvSpPr/>
      </xdr:nvSpPr>
      <xdr:spPr>
        <a:xfrm>
          <a:off x="13462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35214</xdr:rowOff>
    </xdr:from>
    <xdr:ext cx="762000" cy="259045"/>
    <xdr:sp macro="" textlink="">
      <xdr:nvSpPr>
        <xdr:cNvPr id="335" name="テキスト ボックス 334">
          <a:extLst>
            <a:ext uri="{FF2B5EF4-FFF2-40B4-BE49-F238E27FC236}">
              <a16:creationId xmlns:a16="http://schemas.microsoft.com/office/drawing/2014/main" id="{BDDAE3BF-AE7F-43AC-9A49-0A4CE3C84E3F}"/>
            </a:ext>
          </a:extLst>
        </xdr:cNvPr>
        <xdr:cNvSpPr txBox="1"/>
      </xdr:nvSpPr>
      <xdr:spPr>
        <a:xfrm>
          <a:off x="13131800" y="1066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6CFBDA69-2C1B-43B6-82C7-C81933193B29}"/>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EA24590B-0A17-448E-9373-676EF707E652}"/>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1B595C4E-C0DE-4F91-B8B7-34596005DA2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F2D90B69-9E6E-45CF-B85C-980497CB928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AFB819EA-38E2-47DE-BC42-18E5307857BA}"/>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103051</xdr:rowOff>
    </xdr:from>
    <xdr:to>
      <xdr:col>81</xdr:col>
      <xdr:colOff>95250</xdr:colOff>
      <xdr:row>62</xdr:row>
      <xdr:rowOff>33201</xdr:rowOff>
    </xdr:to>
    <xdr:sp macro="" textlink="">
      <xdr:nvSpPr>
        <xdr:cNvPr id="341" name="楕円 340">
          <a:extLst>
            <a:ext uri="{FF2B5EF4-FFF2-40B4-BE49-F238E27FC236}">
              <a16:creationId xmlns:a16="http://schemas.microsoft.com/office/drawing/2014/main" id="{61E7037F-6F00-4B25-AFFE-F4199183DE0E}"/>
            </a:ext>
          </a:extLst>
        </xdr:cNvPr>
        <xdr:cNvSpPr/>
      </xdr:nvSpPr>
      <xdr:spPr>
        <a:xfrm>
          <a:off x="16967200" y="1056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119578</xdr:rowOff>
    </xdr:from>
    <xdr:ext cx="762000" cy="259045"/>
    <xdr:sp macro="" textlink="">
      <xdr:nvSpPr>
        <xdr:cNvPr id="342" name="定員管理の状況該当値テキスト">
          <a:extLst>
            <a:ext uri="{FF2B5EF4-FFF2-40B4-BE49-F238E27FC236}">
              <a16:creationId xmlns:a16="http://schemas.microsoft.com/office/drawing/2014/main" id="{E5725683-D60F-4E7C-BB48-84E239C6AE57}"/>
            </a:ext>
          </a:extLst>
        </xdr:cNvPr>
        <xdr:cNvSpPr txBox="1"/>
      </xdr:nvSpPr>
      <xdr:spPr>
        <a:xfrm>
          <a:off x="171069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68580</xdr:rowOff>
    </xdr:from>
    <xdr:to>
      <xdr:col>77</xdr:col>
      <xdr:colOff>95250</xdr:colOff>
      <xdr:row>61</xdr:row>
      <xdr:rowOff>170180</xdr:rowOff>
    </xdr:to>
    <xdr:sp macro="" textlink="">
      <xdr:nvSpPr>
        <xdr:cNvPr id="343" name="楕円 342">
          <a:extLst>
            <a:ext uri="{FF2B5EF4-FFF2-40B4-BE49-F238E27FC236}">
              <a16:creationId xmlns:a16="http://schemas.microsoft.com/office/drawing/2014/main" id="{2E6AE0BB-7D3D-4468-8A7C-F18DCAD3BE62}"/>
            </a:ext>
          </a:extLst>
        </xdr:cNvPr>
        <xdr:cNvSpPr/>
      </xdr:nvSpPr>
      <xdr:spPr>
        <a:xfrm>
          <a:off x="16129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8907</xdr:rowOff>
    </xdr:from>
    <xdr:ext cx="736600" cy="259045"/>
    <xdr:sp macro="" textlink="">
      <xdr:nvSpPr>
        <xdr:cNvPr id="344" name="テキスト ボックス 343">
          <a:extLst>
            <a:ext uri="{FF2B5EF4-FFF2-40B4-BE49-F238E27FC236}">
              <a16:creationId xmlns:a16="http://schemas.microsoft.com/office/drawing/2014/main" id="{B4B68737-A3BD-4CD6-9A5E-F6897805DC8E}"/>
            </a:ext>
          </a:extLst>
        </xdr:cNvPr>
        <xdr:cNvSpPr txBox="1"/>
      </xdr:nvSpPr>
      <xdr:spPr>
        <a:xfrm>
          <a:off x="15798800" y="1029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51344</xdr:rowOff>
    </xdr:from>
    <xdr:to>
      <xdr:col>73</xdr:col>
      <xdr:colOff>44450</xdr:colOff>
      <xdr:row>61</xdr:row>
      <xdr:rowOff>152944</xdr:rowOff>
    </xdr:to>
    <xdr:sp macro="" textlink="">
      <xdr:nvSpPr>
        <xdr:cNvPr id="345" name="楕円 344">
          <a:extLst>
            <a:ext uri="{FF2B5EF4-FFF2-40B4-BE49-F238E27FC236}">
              <a16:creationId xmlns:a16="http://schemas.microsoft.com/office/drawing/2014/main" id="{F5984EF1-70CA-41F5-9502-C7EB95BB1DCE}"/>
            </a:ext>
          </a:extLst>
        </xdr:cNvPr>
        <xdr:cNvSpPr/>
      </xdr:nvSpPr>
      <xdr:spPr>
        <a:xfrm>
          <a:off x="152400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163121</xdr:rowOff>
    </xdr:from>
    <xdr:ext cx="762000" cy="259045"/>
    <xdr:sp macro="" textlink="">
      <xdr:nvSpPr>
        <xdr:cNvPr id="346" name="テキスト ボックス 345">
          <a:extLst>
            <a:ext uri="{FF2B5EF4-FFF2-40B4-BE49-F238E27FC236}">
              <a16:creationId xmlns:a16="http://schemas.microsoft.com/office/drawing/2014/main" id="{28FFA7E3-FC20-4910-8F67-747811D5047A}"/>
            </a:ext>
          </a:extLst>
        </xdr:cNvPr>
        <xdr:cNvSpPr txBox="1"/>
      </xdr:nvSpPr>
      <xdr:spPr>
        <a:xfrm>
          <a:off x="14909800" y="102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54791</xdr:rowOff>
    </xdr:from>
    <xdr:to>
      <xdr:col>68</xdr:col>
      <xdr:colOff>203200</xdr:colOff>
      <xdr:row>61</xdr:row>
      <xdr:rowOff>156391</xdr:rowOff>
    </xdr:to>
    <xdr:sp macro="" textlink="">
      <xdr:nvSpPr>
        <xdr:cNvPr id="347" name="楕円 346">
          <a:extLst>
            <a:ext uri="{FF2B5EF4-FFF2-40B4-BE49-F238E27FC236}">
              <a16:creationId xmlns:a16="http://schemas.microsoft.com/office/drawing/2014/main" id="{9D97BB76-71B3-4600-9A2D-6B4157459272}"/>
            </a:ext>
          </a:extLst>
        </xdr:cNvPr>
        <xdr:cNvSpPr/>
      </xdr:nvSpPr>
      <xdr:spPr>
        <a:xfrm>
          <a:off x="14351000" y="105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166568</xdr:rowOff>
    </xdr:from>
    <xdr:ext cx="762000" cy="259045"/>
    <xdr:sp macro="" textlink="">
      <xdr:nvSpPr>
        <xdr:cNvPr id="348" name="テキスト ボックス 347">
          <a:extLst>
            <a:ext uri="{FF2B5EF4-FFF2-40B4-BE49-F238E27FC236}">
              <a16:creationId xmlns:a16="http://schemas.microsoft.com/office/drawing/2014/main" id="{7FC93C36-3578-467E-9D30-FC85E6B8945D}"/>
            </a:ext>
          </a:extLst>
        </xdr:cNvPr>
        <xdr:cNvSpPr txBox="1"/>
      </xdr:nvSpPr>
      <xdr:spPr>
        <a:xfrm>
          <a:off x="14020800" y="10282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164193</xdr:rowOff>
    </xdr:from>
    <xdr:to>
      <xdr:col>64</xdr:col>
      <xdr:colOff>152400</xdr:colOff>
      <xdr:row>61</xdr:row>
      <xdr:rowOff>94343</xdr:rowOff>
    </xdr:to>
    <xdr:sp macro="" textlink="">
      <xdr:nvSpPr>
        <xdr:cNvPr id="349" name="楕円 348">
          <a:extLst>
            <a:ext uri="{FF2B5EF4-FFF2-40B4-BE49-F238E27FC236}">
              <a16:creationId xmlns:a16="http://schemas.microsoft.com/office/drawing/2014/main" id="{2BFF91E3-7336-4539-94E9-A6FE467A0B92}"/>
            </a:ext>
          </a:extLst>
        </xdr:cNvPr>
        <xdr:cNvSpPr/>
      </xdr:nvSpPr>
      <xdr:spPr>
        <a:xfrm>
          <a:off x="13462000" y="104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104520</xdr:rowOff>
    </xdr:from>
    <xdr:ext cx="762000" cy="259045"/>
    <xdr:sp macro="" textlink="">
      <xdr:nvSpPr>
        <xdr:cNvPr id="350" name="テキスト ボックス 349">
          <a:extLst>
            <a:ext uri="{FF2B5EF4-FFF2-40B4-BE49-F238E27FC236}">
              <a16:creationId xmlns:a16="http://schemas.microsoft.com/office/drawing/2014/main" id="{5BCCA75B-1877-4576-9845-063B89C35074}"/>
            </a:ext>
          </a:extLst>
        </xdr:cNvPr>
        <xdr:cNvSpPr txBox="1"/>
      </xdr:nvSpPr>
      <xdr:spPr>
        <a:xfrm>
          <a:off x="13131800" y="1022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2A590D1E-31DE-4B8B-886B-15B0BCC83C54}"/>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A1449425-97A8-419F-A9A7-E2DC6AF12B0E}"/>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79585658-9AA4-407A-B7F6-4C9E28DC398E}"/>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D1A9ADAB-A172-41EA-9059-F6706FBE8FBB}"/>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A4E9F30A-1E2D-4E54-ACC9-94798015C2F2}"/>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AF0E3FF2-3335-48A0-95BD-23B0D824778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319DE2C5-9669-4D6F-9E22-88B84C37A1BE}"/>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D1E23F00-AEA8-4ABD-B38B-A4B54E64C50A}"/>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F50AA9E1-FF72-4FB0-8644-DD0E9B88957B}"/>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F0B6DA80-688C-45C0-8D30-56D27B0E58E8}"/>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38841A22-331B-42B7-B343-CD34D6B52721}"/>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6E00FBDF-D75F-469A-9586-76CAEB81755E}"/>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E10D24AB-6F30-4213-A11A-B9EFF58EDA94}"/>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標準財政規模の減等により、単年度では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ポイント上昇したものの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か年平均では、令和元年度と令和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年度の差により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ポイント低下した。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本庁舎建設事業債の償還等により、しばらくは高水準で公債費が推移する見込みであり、建設地方債等の発行を適切にコントロールし、後年度の負担軽減に努める。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739B9FFE-A4F0-42A0-B54F-8A37F21E5DA5}"/>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804CE213-DE32-4A26-8928-B281805ED784}"/>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9AB431DC-4C80-4943-A5CC-9E3A6E06F79A}"/>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2D2248BF-BCBA-4F55-89C3-4B38DA6C4072}"/>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B1F3183C-AD4E-436A-93FF-4232EDED860E}"/>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24D355FC-C7D3-4913-AB26-4F857C60101A}"/>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DDDAD923-4605-4E72-8699-07E2F9FD6438}"/>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EA96AF35-B0CF-4FE8-B409-9210F7E781AE}"/>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B76511F0-1711-4108-87DC-094822FF35E7}"/>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CC9445EA-1646-4227-9334-9CFC442B8BD4}"/>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62EE5C71-2EC2-4B03-A246-B74F97C138A3}"/>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81B3F3C6-3944-4A4B-983F-EEA5A659F635}"/>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888C4AB0-0357-4525-9865-A538ED3BEB38}"/>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7495FA91-44AC-46C4-9397-4D6ADE13FB17}"/>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2B520EFB-0D59-4BF5-B753-A4498B1602F8}"/>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72FCAB29-8CBE-4DF8-B0FB-EA21CA3F1821}"/>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19957</xdr:rowOff>
    </xdr:from>
    <xdr:to>
      <xdr:col>81</xdr:col>
      <xdr:colOff>44450</xdr:colOff>
      <xdr:row>44</xdr:row>
      <xdr:rowOff>153609</xdr:rowOff>
    </xdr:to>
    <xdr:cxnSp macro="">
      <xdr:nvCxnSpPr>
        <xdr:cNvPr id="380" name="直線コネクタ 379">
          <a:extLst>
            <a:ext uri="{FF2B5EF4-FFF2-40B4-BE49-F238E27FC236}">
              <a16:creationId xmlns:a16="http://schemas.microsoft.com/office/drawing/2014/main" id="{529CC31D-17B0-4DD5-8615-01561C56C267}"/>
            </a:ext>
          </a:extLst>
        </xdr:cNvPr>
        <xdr:cNvCxnSpPr/>
      </xdr:nvCxnSpPr>
      <xdr:spPr>
        <a:xfrm flipV="1">
          <a:off x="17018000" y="6192157"/>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125686</xdr:rowOff>
    </xdr:from>
    <xdr:ext cx="762000" cy="259045"/>
    <xdr:sp macro="" textlink="">
      <xdr:nvSpPr>
        <xdr:cNvPr id="381" name="公債費負担の状況最小値テキスト">
          <a:extLst>
            <a:ext uri="{FF2B5EF4-FFF2-40B4-BE49-F238E27FC236}">
              <a16:creationId xmlns:a16="http://schemas.microsoft.com/office/drawing/2014/main" id="{96ECAFBC-F4C8-46F6-8D53-4AB9F9947A03}"/>
            </a:ext>
          </a:extLst>
        </xdr:cNvPr>
        <xdr:cNvSpPr txBox="1"/>
      </xdr:nvSpPr>
      <xdr:spPr>
        <a:xfrm>
          <a:off x="17106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153609</xdr:rowOff>
    </xdr:from>
    <xdr:to>
      <xdr:col>81</xdr:col>
      <xdr:colOff>133350</xdr:colOff>
      <xdr:row>44</xdr:row>
      <xdr:rowOff>153609</xdr:rowOff>
    </xdr:to>
    <xdr:cxnSp macro="">
      <xdr:nvCxnSpPr>
        <xdr:cNvPr id="382" name="直線コネクタ 381">
          <a:extLst>
            <a:ext uri="{FF2B5EF4-FFF2-40B4-BE49-F238E27FC236}">
              <a16:creationId xmlns:a16="http://schemas.microsoft.com/office/drawing/2014/main" id="{6CDC81DF-19CF-41D4-A0FB-3DF04FB329A9}"/>
            </a:ext>
          </a:extLst>
        </xdr:cNvPr>
        <xdr:cNvCxnSpPr/>
      </xdr:nvCxnSpPr>
      <xdr:spPr>
        <a:xfrm>
          <a:off x="16929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106334</xdr:rowOff>
    </xdr:from>
    <xdr:ext cx="762000" cy="259045"/>
    <xdr:sp macro="" textlink="">
      <xdr:nvSpPr>
        <xdr:cNvPr id="383" name="公債費負担の状況最大値テキスト">
          <a:extLst>
            <a:ext uri="{FF2B5EF4-FFF2-40B4-BE49-F238E27FC236}">
              <a16:creationId xmlns:a16="http://schemas.microsoft.com/office/drawing/2014/main" id="{1FB61BA9-2037-4D8D-82D2-9B2EFDB0799D}"/>
            </a:ext>
          </a:extLst>
        </xdr:cNvPr>
        <xdr:cNvSpPr txBox="1"/>
      </xdr:nvSpPr>
      <xdr:spPr>
        <a:xfrm>
          <a:off x="17106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19957</xdr:rowOff>
    </xdr:from>
    <xdr:to>
      <xdr:col>81</xdr:col>
      <xdr:colOff>133350</xdr:colOff>
      <xdr:row>36</xdr:row>
      <xdr:rowOff>19957</xdr:rowOff>
    </xdr:to>
    <xdr:cxnSp macro="">
      <xdr:nvCxnSpPr>
        <xdr:cNvPr id="384" name="直線コネクタ 383">
          <a:extLst>
            <a:ext uri="{FF2B5EF4-FFF2-40B4-BE49-F238E27FC236}">
              <a16:creationId xmlns:a16="http://schemas.microsoft.com/office/drawing/2014/main" id="{ABE208A8-E686-42E6-9C04-3B5FCEA0570E}"/>
            </a:ext>
          </a:extLst>
        </xdr:cNvPr>
        <xdr:cNvCxnSpPr/>
      </xdr:nvCxnSpPr>
      <xdr:spPr>
        <a:xfrm>
          <a:off x="16929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80131</xdr:rowOff>
    </xdr:from>
    <xdr:to>
      <xdr:col>81</xdr:col>
      <xdr:colOff>44450</xdr:colOff>
      <xdr:row>39</xdr:row>
      <xdr:rowOff>91622</xdr:rowOff>
    </xdr:to>
    <xdr:cxnSp macro="">
      <xdr:nvCxnSpPr>
        <xdr:cNvPr id="385" name="直線コネクタ 384">
          <a:extLst>
            <a:ext uri="{FF2B5EF4-FFF2-40B4-BE49-F238E27FC236}">
              <a16:creationId xmlns:a16="http://schemas.microsoft.com/office/drawing/2014/main" id="{C70B201D-DF47-4E28-9FCE-1E7AED631EEC}"/>
            </a:ext>
          </a:extLst>
        </xdr:cNvPr>
        <xdr:cNvCxnSpPr/>
      </xdr:nvCxnSpPr>
      <xdr:spPr>
        <a:xfrm flipV="1">
          <a:off x="16179800" y="6766681"/>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116312</xdr:rowOff>
    </xdr:from>
    <xdr:ext cx="762000" cy="259045"/>
    <xdr:sp macro="" textlink="">
      <xdr:nvSpPr>
        <xdr:cNvPr id="386" name="公債費負担の状況平均値テキスト">
          <a:extLst>
            <a:ext uri="{FF2B5EF4-FFF2-40B4-BE49-F238E27FC236}">
              <a16:creationId xmlns:a16="http://schemas.microsoft.com/office/drawing/2014/main" id="{C9738E6C-1DC2-473F-A619-E761C631BFA9}"/>
            </a:ext>
          </a:extLst>
        </xdr:cNvPr>
        <xdr:cNvSpPr txBox="1"/>
      </xdr:nvSpPr>
      <xdr:spPr>
        <a:xfrm>
          <a:off x="17106900" y="680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7" name="フローチャート: 判断 386">
          <a:extLst>
            <a:ext uri="{FF2B5EF4-FFF2-40B4-BE49-F238E27FC236}">
              <a16:creationId xmlns:a16="http://schemas.microsoft.com/office/drawing/2014/main" id="{2C3FBE2A-0899-4A42-BEC8-2CD93AF22B83}"/>
            </a:ext>
          </a:extLst>
        </xdr:cNvPr>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91622</xdr:rowOff>
    </xdr:from>
    <xdr:to>
      <xdr:col>77</xdr:col>
      <xdr:colOff>44450</xdr:colOff>
      <xdr:row>39</xdr:row>
      <xdr:rowOff>137583</xdr:rowOff>
    </xdr:to>
    <xdr:cxnSp macro="">
      <xdr:nvCxnSpPr>
        <xdr:cNvPr id="388" name="直線コネクタ 387">
          <a:extLst>
            <a:ext uri="{FF2B5EF4-FFF2-40B4-BE49-F238E27FC236}">
              <a16:creationId xmlns:a16="http://schemas.microsoft.com/office/drawing/2014/main" id="{4C58E766-53A7-4084-8057-5B4D3FCBB021}"/>
            </a:ext>
          </a:extLst>
        </xdr:cNvPr>
        <xdr:cNvCxnSpPr/>
      </xdr:nvCxnSpPr>
      <xdr:spPr>
        <a:xfrm flipV="1">
          <a:off x="15290800" y="6778172"/>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9" name="フローチャート: 判断 388">
          <a:extLst>
            <a:ext uri="{FF2B5EF4-FFF2-40B4-BE49-F238E27FC236}">
              <a16:creationId xmlns:a16="http://schemas.microsoft.com/office/drawing/2014/main" id="{54EB01BB-EAEE-46F8-9A07-2944DC15A86F}"/>
            </a:ext>
          </a:extLst>
        </xdr:cNvPr>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59162</xdr:rowOff>
    </xdr:from>
    <xdr:ext cx="736600" cy="259045"/>
    <xdr:sp macro="" textlink="">
      <xdr:nvSpPr>
        <xdr:cNvPr id="390" name="テキスト ボックス 389">
          <a:extLst>
            <a:ext uri="{FF2B5EF4-FFF2-40B4-BE49-F238E27FC236}">
              <a16:creationId xmlns:a16="http://schemas.microsoft.com/office/drawing/2014/main" id="{AC8D3382-5888-450B-89EF-8726D478E6C8}"/>
            </a:ext>
          </a:extLst>
        </xdr:cNvPr>
        <xdr:cNvSpPr txBox="1"/>
      </xdr:nvSpPr>
      <xdr:spPr>
        <a:xfrm>
          <a:off x="15798800" y="691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137583</xdr:rowOff>
    </xdr:from>
    <xdr:to>
      <xdr:col>72</xdr:col>
      <xdr:colOff>203200</xdr:colOff>
      <xdr:row>40</xdr:row>
      <xdr:rowOff>46567</xdr:rowOff>
    </xdr:to>
    <xdr:cxnSp macro="">
      <xdr:nvCxnSpPr>
        <xdr:cNvPr id="391" name="直線コネクタ 390">
          <a:extLst>
            <a:ext uri="{FF2B5EF4-FFF2-40B4-BE49-F238E27FC236}">
              <a16:creationId xmlns:a16="http://schemas.microsoft.com/office/drawing/2014/main" id="{069BE7F7-97DD-4B1F-905F-F66752A3C899}"/>
            </a:ext>
          </a:extLst>
        </xdr:cNvPr>
        <xdr:cNvCxnSpPr/>
      </xdr:nvCxnSpPr>
      <xdr:spPr>
        <a:xfrm flipV="1">
          <a:off x="14401800" y="682413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121255</xdr:rowOff>
    </xdr:from>
    <xdr:to>
      <xdr:col>73</xdr:col>
      <xdr:colOff>44450</xdr:colOff>
      <xdr:row>40</xdr:row>
      <xdr:rowOff>51405</xdr:rowOff>
    </xdr:to>
    <xdr:sp macro="" textlink="">
      <xdr:nvSpPr>
        <xdr:cNvPr id="392" name="フローチャート: 判断 391">
          <a:extLst>
            <a:ext uri="{FF2B5EF4-FFF2-40B4-BE49-F238E27FC236}">
              <a16:creationId xmlns:a16="http://schemas.microsoft.com/office/drawing/2014/main" id="{6ACB9A7B-4C8A-47AB-BDDB-8715EA8BC036}"/>
            </a:ext>
          </a:extLst>
        </xdr:cNvPr>
        <xdr:cNvSpPr/>
      </xdr:nvSpPr>
      <xdr:spPr>
        <a:xfrm>
          <a:off x="15240000" y="680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36182</xdr:rowOff>
    </xdr:from>
    <xdr:ext cx="762000" cy="259045"/>
    <xdr:sp macro="" textlink="">
      <xdr:nvSpPr>
        <xdr:cNvPr id="393" name="テキスト ボックス 392">
          <a:extLst>
            <a:ext uri="{FF2B5EF4-FFF2-40B4-BE49-F238E27FC236}">
              <a16:creationId xmlns:a16="http://schemas.microsoft.com/office/drawing/2014/main" id="{ED0220CF-406C-4777-9CB8-0EC5ED7DCFBA}"/>
            </a:ext>
          </a:extLst>
        </xdr:cNvPr>
        <xdr:cNvSpPr txBox="1"/>
      </xdr:nvSpPr>
      <xdr:spPr>
        <a:xfrm>
          <a:off x="14909800" y="689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46567</xdr:rowOff>
    </xdr:from>
    <xdr:to>
      <xdr:col>68</xdr:col>
      <xdr:colOff>152400</xdr:colOff>
      <xdr:row>41</xdr:row>
      <xdr:rowOff>24493</xdr:rowOff>
    </xdr:to>
    <xdr:cxnSp macro="">
      <xdr:nvCxnSpPr>
        <xdr:cNvPr id="394" name="直線コネクタ 393">
          <a:extLst>
            <a:ext uri="{FF2B5EF4-FFF2-40B4-BE49-F238E27FC236}">
              <a16:creationId xmlns:a16="http://schemas.microsoft.com/office/drawing/2014/main" id="{670947A4-FBBC-4227-AFA4-2C6BC22DB937}"/>
            </a:ext>
          </a:extLst>
        </xdr:cNvPr>
        <xdr:cNvCxnSpPr/>
      </xdr:nvCxnSpPr>
      <xdr:spPr>
        <a:xfrm flipV="1">
          <a:off x="13512800" y="6904567"/>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132745</xdr:rowOff>
    </xdr:from>
    <xdr:to>
      <xdr:col>68</xdr:col>
      <xdr:colOff>203200</xdr:colOff>
      <xdr:row>40</xdr:row>
      <xdr:rowOff>62895</xdr:rowOff>
    </xdr:to>
    <xdr:sp macro="" textlink="">
      <xdr:nvSpPr>
        <xdr:cNvPr id="395" name="フローチャート: 判断 394">
          <a:extLst>
            <a:ext uri="{FF2B5EF4-FFF2-40B4-BE49-F238E27FC236}">
              <a16:creationId xmlns:a16="http://schemas.microsoft.com/office/drawing/2014/main" id="{2737ED79-57D7-4D5D-97D4-DA988B129236}"/>
            </a:ext>
          </a:extLst>
        </xdr:cNvPr>
        <xdr:cNvSpPr/>
      </xdr:nvSpPr>
      <xdr:spPr>
        <a:xfrm>
          <a:off x="14351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73072</xdr:rowOff>
    </xdr:from>
    <xdr:ext cx="762000" cy="259045"/>
    <xdr:sp macro="" textlink="">
      <xdr:nvSpPr>
        <xdr:cNvPr id="396" name="テキスト ボックス 395">
          <a:extLst>
            <a:ext uri="{FF2B5EF4-FFF2-40B4-BE49-F238E27FC236}">
              <a16:creationId xmlns:a16="http://schemas.microsoft.com/office/drawing/2014/main" id="{D7DA8430-85C1-4385-A500-DE0BC26529EF}"/>
            </a:ext>
          </a:extLst>
        </xdr:cNvPr>
        <xdr:cNvSpPr txBox="1"/>
      </xdr:nvSpPr>
      <xdr:spPr>
        <a:xfrm>
          <a:off x="14020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132745</xdr:rowOff>
    </xdr:from>
    <xdr:to>
      <xdr:col>64</xdr:col>
      <xdr:colOff>152400</xdr:colOff>
      <xdr:row>40</xdr:row>
      <xdr:rowOff>62895</xdr:rowOff>
    </xdr:to>
    <xdr:sp macro="" textlink="">
      <xdr:nvSpPr>
        <xdr:cNvPr id="397" name="フローチャート: 判断 396">
          <a:extLst>
            <a:ext uri="{FF2B5EF4-FFF2-40B4-BE49-F238E27FC236}">
              <a16:creationId xmlns:a16="http://schemas.microsoft.com/office/drawing/2014/main" id="{C7256ABB-E9B0-407B-8820-222E7FB38831}"/>
            </a:ext>
          </a:extLst>
        </xdr:cNvPr>
        <xdr:cNvSpPr/>
      </xdr:nvSpPr>
      <xdr:spPr>
        <a:xfrm>
          <a:off x="13462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73072</xdr:rowOff>
    </xdr:from>
    <xdr:ext cx="762000" cy="259045"/>
    <xdr:sp macro="" textlink="">
      <xdr:nvSpPr>
        <xdr:cNvPr id="398" name="テキスト ボックス 397">
          <a:extLst>
            <a:ext uri="{FF2B5EF4-FFF2-40B4-BE49-F238E27FC236}">
              <a16:creationId xmlns:a16="http://schemas.microsoft.com/office/drawing/2014/main" id="{FA04F78A-C737-40D0-BEFF-D1BC68C023D6}"/>
            </a:ext>
          </a:extLst>
        </xdr:cNvPr>
        <xdr:cNvSpPr txBox="1"/>
      </xdr:nvSpPr>
      <xdr:spPr>
        <a:xfrm>
          <a:off x="13131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C5448DAD-6B51-46DC-83F1-944CDBA99BD8}"/>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532723FE-E2E2-440C-917B-F53FFC331325}"/>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7185A5B0-CCB6-4D87-832E-5EA50E381A14}"/>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8C9AABE3-9974-4ED1-B8EC-750D95DD361E}"/>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9C017B86-1DE3-4B1F-8727-A2F71855CB79}"/>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29331</xdr:rowOff>
    </xdr:from>
    <xdr:to>
      <xdr:col>81</xdr:col>
      <xdr:colOff>95250</xdr:colOff>
      <xdr:row>39</xdr:row>
      <xdr:rowOff>130931</xdr:rowOff>
    </xdr:to>
    <xdr:sp macro="" textlink="">
      <xdr:nvSpPr>
        <xdr:cNvPr id="404" name="楕円 403">
          <a:extLst>
            <a:ext uri="{FF2B5EF4-FFF2-40B4-BE49-F238E27FC236}">
              <a16:creationId xmlns:a16="http://schemas.microsoft.com/office/drawing/2014/main" id="{B01F229C-FDA4-4357-BFC8-5A25F040F232}"/>
            </a:ext>
          </a:extLst>
        </xdr:cNvPr>
        <xdr:cNvSpPr/>
      </xdr:nvSpPr>
      <xdr:spPr>
        <a:xfrm>
          <a:off x="16967200" y="671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45858</xdr:rowOff>
    </xdr:from>
    <xdr:ext cx="762000" cy="259045"/>
    <xdr:sp macro="" textlink="">
      <xdr:nvSpPr>
        <xdr:cNvPr id="405" name="公債費負担の状況該当値テキスト">
          <a:extLst>
            <a:ext uri="{FF2B5EF4-FFF2-40B4-BE49-F238E27FC236}">
              <a16:creationId xmlns:a16="http://schemas.microsoft.com/office/drawing/2014/main" id="{63BD96E2-1CB4-4743-B66E-EC450649F092}"/>
            </a:ext>
          </a:extLst>
        </xdr:cNvPr>
        <xdr:cNvSpPr txBox="1"/>
      </xdr:nvSpPr>
      <xdr:spPr>
        <a:xfrm>
          <a:off x="17106900" y="656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40822</xdr:rowOff>
    </xdr:from>
    <xdr:to>
      <xdr:col>77</xdr:col>
      <xdr:colOff>95250</xdr:colOff>
      <xdr:row>39</xdr:row>
      <xdr:rowOff>142422</xdr:rowOff>
    </xdr:to>
    <xdr:sp macro="" textlink="">
      <xdr:nvSpPr>
        <xdr:cNvPr id="406" name="楕円 405">
          <a:extLst>
            <a:ext uri="{FF2B5EF4-FFF2-40B4-BE49-F238E27FC236}">
              <a16:creationId xmlns:a16="http://schemas.microsoft.com/office/drawing/2014/main" id="{7C81CAB7-B4EC-4717-BE0A-6BF9F4F75305}"/>
            </a:ext>
          </a:extLst>
        </xdr:cNvPr>
        <xdr:cNvSpPr/>
      </xdr:nvSpPr>
      <xdr:spPr>
        <a:xfrm>
          <a:off x="16129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152599</xdr:rowOff>
    </xdr:from>
    <xdr:ext cx="736600" cy="259045"/>
    <xdr:sp macro="" textlink="">
      <xdr:nvSpPr>
        <xdr:cNvPr id="407" name="テキスト ボックス 406">
          <a:extLst>
            <a:ext uri="{FF2B5EF4-FFF2-40B4-BE49-F238E27FC236}">
              <a16:creationId xmlns:a16="http://schemas.microsoft.com/office/drawing/2014/main" id="{958208AE-19D2-4C9A-BD75-5B3F22E82AC8}"/>
            </a:ext>
          </a:extLst>
        </xdr:cNvPr>
        <xdr:cNvSpPr txBox="1"/>
      </xdr:nvSpPr>
      <xdr:spPr>
        <a:xfrm>
          <a:off x="15798800" y="6496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86783</xdr:rowOff>
    </xdr:from>
    <xdr:to>
      <xdr:col>73</xdr:col>
      <xdr:colOff>44450</xdr:colOff>
      <xdr:row>40</xdr:row>
      <xdr:rowOff>16933</xdr:rowOff>
    </xdr:to>
    <xdr:sp macro="" textlink="">
      <xdr:nvSpPr>
        <xdr:cNvPr id="408" name="楕円 407">
          <a:extLst>
            <a:ext uri="{FF2B5EF4-FFF2-40B4-BE49-F238E27FC236}">
              <a16:creationId xmlns:a16="http://schemas.microsoft.com/office/drawing/2014/main" id="{46D4B496-629F-4120-A19B-D1D736769756}"/>
            </a:ext>
          </a:extLst>
        </xdr:cNvPr>
        <xdr:cNvSpPr/>
      </xdr:nvSpPr>
      <xdr:spPr>
        <a:xfrm>
          <a:off x="15240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409" name="テキスト ボックス 408">
          <a:extLst>
            <a:ext uri="{FF2B5EF4-FFF2-40B4-BE49-F238E27FC236}">
              <a16:creationId xmlns:a16="http://schemas.microsoft.com/office/drawing/2014/main" id="{7BD1B000-2E7E-46C9-9A62-63A4A8D89582}"/>
            </a:ext>
          </a:extLst>
        </xdr:cNvPr>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167217</xdr:rowOff>
    </xdr:from>
    <xdr:to>
      <xdr:col>68</xdr:col>
      <xdr:colOff>203200</xdr:colOff>
      <xdr:row>40</xdr:row>
      <xdr:rowOff>97367</xdr:rowOff>
    </xdr:to>
    <xdr:sp macro="" textlink="">
      <xdr:nvSpPr>
        <xdr:cNvPr id="410" name="楕円 409">
          <a:extLst>
            <a:ext uri="{FF2B5EF4-FFF2-40B4-BE49-F238E27FC236}">
              <a16:creationId xmlns:a16="http://schemas.microsoft.com/office/drawing/2014/main" id="{01371C36-A80F-425C-B93A-11C424D79C30}"/>
            </a:ext>
          </a:extLst>
        </xdr:cNvPr>
        <xdr:cNvSpPr/>
      </xdr:nvSpPr>
      <xdr:spPr>
        <a:xfrm>
          <a:off x="14351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82144</xdr:rowOff>
    </xdr:from>
    <xdr:ext cx="762000" cy="259045"/>
    <xdr:sp macro="" textlink="">
      <xdr:nvSpPr>
        <xdr:cNvPr id="411" name="テキスト ボックス 410">
          <a:extLst>
            <a:ext uri="{FF2B5EF4-FFF2-40B4-BE49-F238E27FC236}">
              <a16:creationId xmlns:a16="http://schemas.microsoft.com/office/drawing/2014/main" id="{EC54897F-1000-41A4-BA72-1A97F56F4317}"/>
            </a:ext>
          </a:extLst>
        </xdr:cNvPr>
        <xdr:cNvSpPr txBox="1"/>
      </xdr:nvSpPr>
      <xdr:spPr>
        <a:xfrm>
          <a:off x="14020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145143</xdr:rowOff>
    </xdr:from>
    <xdr:to>
      <xdr:col>64</xdr:col>
      <xdr:colOff>152400</xdr:colOff>
      <xdr:row>41</xdr:row>
      <xdr:rowOff>75293</xdr:rowOff>
    </xdr:to>
    <xdr:sp macro="" textlink="">
      <xdr:nvSpPr>
        <xdr:cNvPr id="412" name="楕円 411">
          <a:extLst>
            <a:ext uri="{FF2B5EF4-FFF2-40B4-BE49-F238E27FC236}">
              <a16:creationId xmlns:a16="http://schemas.microsoft.com/office/drawing/2014/main" id="{033409BA-4922-4772-8B41-165CAAAC588D}"/>
            </a:ext>
          </a:extLst>
        </xdr:cNvPr>
        <xdr:cNvSpPr/>
      </xdr:nvSpPr>
      <xdr:spPr>
        <a:xfrm>
          <a:off x="13462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60070</xdr:rowOff>
    </xdr:from>
    <xdr:ext cx="762000" cy="259045"/>
    <xdr:sp macro="" textlink="">
      <xdr:nvSpPr>
        <xdr:cNvPr id="413" name="テキスト ボックス 412">
          <a:extLst>
            <a:ext uri="{FF2B5EF4-FFF2-40B4-BE49-F238E27FC236}">
              <a16:creationId xmlns:a16="http://schemas.microsoft.com/office/drawing/2014/main" id="{ED4281F0-0A96-4933-8500-FE1D82E08D0A}"/>
            </a:ext>
          </a:extLst>
        </xdr:cNvPr>
        <xdr:cNvSpPr txBox="1"/>
      </xdr:nvSpPr>
      <xdr:spPr>
        <a:xfrm>
          <a:off x="13131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D30DF3CA-D635-49E3-95CD-C86C3FE748C7}"/>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7A8B5CE9-BEC5-4A9C-8214-33B99380905B}"/>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722F1702-5232-4A1E-AC1A-B640F23114B2}"/>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779A7898-18E5-47BA-8C19-451F5B4252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5E6D45E4-681D-4A1A-AB2C-9221A9D0B4EF}"/>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ECC98032-08C6-4951-9050-DF6DE57C48ED}"/>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3928452E-F3D0-47C9-9D87-94947A442E0C}"/>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F6EB5769-7AC8-473E-A874-4015B311C23D}"/>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E50B47E7-D3B3-4A0F-A5BC-0955321D3FF2}"/>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B0A286A6-02ED-489F-BBA5-1A9D2F8FD004}"/>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EEFA736E-DA97-47C8-890B-BB2E7A320F75}"/>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CF3B4100-B776-4105-AD93-541FA50CD513}"/>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64D9C363-168B-4610-BAE2-263F694C15CA}"/>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地方債現在高の減等により前年度より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ポイント低下したものの、類似団体平均を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今後、建設地方債等の増により一時的に市債残高の増が見込まれているが、後世への負担軽減に留意し、地方債残高の縮減に努める。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8D209373-BFA9-4B1B-99C0-C9AEF4ED7278}"/>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A965DF8E-3605-4D74-A552-63033754CBC1}"/>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89E3FEC3-B7B1-47E0-AFD4-5633E874627B}"/>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852FD9D9-FF78-41FA-B4BC-92C744068869}"/>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BDEFADEE-A38B-493D-8069-E8E2256E328C}"/>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7C06D457-5A75-4B75-BD3C-538809D0872F}"/>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0F91AB12-FAB5-4B15-A2B8-D5832C636025}"/>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CF0CBE27-35CD-4921-A0F1-C4D7F8754EFC}"/>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727561EB-62BD-42D1-8C30-BD7F091045BF}"/>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AFD02C9E-7707-4998-8053-B092586B348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5BD50A99-1871-4AF8-BFD0-13229CD18887}"/>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579D200D-DE95-4491-8847-4A51AD690D32}"/>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B16DC69E-6E0F-4089-B694-A3BAD70C431B}"/>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5157955E-F43D-4748-9453-8E656B0BC941}"/>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99F3CBEA-0F28-4BA3-8919-C612892D631D}"/>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1F6CDE48-FFC9-4F3E-A51A-48B31C7359F9}"/>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6434B9C5-65FA-47D0-A7AA-36BD6B8B1011}"/>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4" name="直線コネクタ 443">
          <a:extLst>
            <a:ext uri="{FF2B5EF4-FFF2-40B4-BE49-F238E27FC236}">
              <a16:creationId xmlns:a16="http://schemas.microsoft.com/office/drawing/2014/main" id="{B2CF81DB-7E9E-4973-8472-09FC10DC435C}"/>
            </a:ext>
          </a:extLst>
        </xdr:cNvPr>
        <xdr:cNvCxnSpPr/>
      </xdr:nvCxnSpPr>
      <xdr:spPr>
        <a:xfrm flipV="1">
          <a:off x="17018000" y="2313214"/>
          <a:ext cx="0" cy="1578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5" name="将来負担の状況最小値テキスト">
          <a:extLst>
            <a:ext uri="{FF2B5EF4-FFF2-40B4-BE49-F238E27FC236}">
              <a16:creationId xmlns:a16="http://schemas.microsoft.com/office/drawing/2014/main" id="{F9E00AF6-2FDD-4781-8F56-BAD78FC3D9E6}"/>
            </a:ext>
          </a:extLst>
        </xdr:cNvPr>
        <xdr:cNvSpPr txBox="1"/>
      </xdr:nvSpPr>
      <xdr:spPr>
        <a:xfrm>
          <a:off x="17106900" y="386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6" name="直線コネクタ 445">
          <a:extLst>
            <a:ext uri="{FF2B5EF4-FFF2-40B4-BE49-F238E27FC236}">
              <a16:creationId xmlns:a16="http://schemas.microsoft.com/office/drawing/2014/main" id="{F8171D23-49E6-4E76-984F-12C3B4871922}"/>
            </a:ext>
          </a:extLst>
        </xdr:cNvPr>
        <xdr:cNvCxnSpPr/>
      </xdr:nvCxnSpPr>
      <xdr:spPr>
        <a:xfrm>
          <a:off x="16929100" y="389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a:extLst>
            <a:ext uri="{FF2B5EF4-FFF2-40B4-BE49-F238E27FC236}">
              <a16:creationId xmlns:a16="http://schemas.microsoft.com/office/drawing/2014/main" id="{1BEC365C-1BD5-4E17-9391-6354CC2A01A5}"/>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EAF2211D-9915-4379-A6F2-09FF406173F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26761</xdr:rowOff>
    </xdr:from>
    <xdr:to>
      <xdr:col>81</xdr:col>
      <xdr:colOff>44450</xdr:colOff>
      <xdr:row>16</xdr:row>
      <xdr:rowOff>33655</xdr:rowOff>
    </xdr:to>
    <xdr:cxnSp macro="">
      <xdr:nvCxnSpPr>
        <xdr:cNvPr id="449" name="直線コネクタ 448">
          <a:extLst>
            <a:ext uri="{FF2B5EF4-FFF2-40B4-BE49-F238E27FC236}">
              <a16:creationId xmlns:a16="http://schemas.microsoft.com/office/drawing/2014/main" id="{6F9A6848-21B7-4686-A906-B391740BE86F}"/>
            </a:ext>
          </a:extLst>
        </xdr:cNvPr>
        <xdr:cNvCxnSpPr/>
      </xdr:nvCxnSpPr>
      <xdr:spPr>
        <a:xfrm flipV="1">
          <a:off x="16179800" y="2769961"/>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50" name="将来負担の状況平均値テキスト">
          <a:extLst>
            <a:ext uri="{FF2B5EF4-FFF2-40B4-BE49-F238E27FC236}">
              <a16:creationId xmlns:a16="http://schemas.microsoft.com/office/drawing/2014/main" id="{A914F25A-3B7A-4695-AB8A-0BEEB22772EB}"/>
            </a:ext>
          </a:extLst>
        </xdr:cNvPr>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35288</xdr:rowOff>
    </xdr:from>
    <xdr:to>
      <xdr:col>81</xdr:col>
      <xdr:colOff>95250</xdr:colOff>
      <xdr:row>13</xdr:row>
      <xdr:rowOff>136888</xdr:rowOff>
    </xdr:to>
    <xdr:sp macro="" textlink="">
      <xdr:nvSpPr>
        <xdr:cNvPr id="451" name="フローチャート: 判断 450">
          <a:extLst>
            <a:ext uri="{FF2B5EF4-FFF2-40B4-BE49-F238E27FC236}">
              <a16:creationId xmlns:a16="http://schemas.microsoft.com/office/drawing/2014/main" id="{19E570E9-C959-4445-988C-54B6E238AEFF}"/>
            </a:ext>
          </a:extLst>
        </xdr:cNvPr>
        <xdr:cNvSpPr/>
      </xdr:nvSpPr>
      <xdr:spPr>
        <a:xfrm>
          <a:off x="16967200" y="226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165463</xdr:rowOff>
    </xdr:from>
    <xdr:to>
      <xdr:col>77</xdr:col>
      <xdr:colOff>44450</xdr:colOff>
      <xdr:row>16</xdr:row>
      <xdr:rowOff>33655</xdr:rowOff>
    </xdr:to>
    <xdr:cxnSp macro="">
      <xdr:nvCxnSpPr>
        <xdr:cNvPr id="452" name="直線コネクタ 451">
          <a:extLst>
            <a:ext uri="{FF2B5EF4-FFF2-40B4-BE49-F238E27FC236}">
              <a16:creationId xmlns:a16="http://schemas.microsoft.com/office/drawing/2014/main" id="{F7517202-BD42-4918-82C4-6CEB60E8F6FD}"/>
            </a:ext>
          </a:extLst>
        </xdr:cNvPr>
        <xdr:cNvCxnSpPr/>
      </xdr:nvCxnSpPr>
      <xdr:spPr>
        <a:xfrm>
          <a:off x="15290800" y="2737213"/>
          <a:ext cx="889000" cy="3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119743</xdr:rowOff>
    </xdr:from>
    <xdr:to>
      <xdr:col>77</xdr:col>
      <xdr:colOff>95250</xdr:colOff>
      <xdr:row>14</xdr:row>
      <xdr:rowOff>49893</xdr:rowOff>
    </xdr:to>
    <xdr:sp macro="" textlink="">
      <xdr:nvSpPr>
        <xdr:cNvPr id="453" name="フローチャート: 判断 452">
          <a:extLst>
            <a:ext uri="{FF2B5EF4-FFF2-40B4-BE49-F238E27FC236}">
              <a16:creationId xmlns:a16="http://schemas.microsoft.com/office/drawing/2014/main" id="{D43369D1-A9B8-40EE-BF2C-2B6FB3402700}"/>
            </a:ext>
          </a:extLst>
        </xdr:cNvPr>
        <xdr:cNvSpPr/>
      </xdr:nvSpPr>
      <xdr:spPr>
        <a:xfrm>
          <a:off x="16129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60070</xdr:rowOff>
    </xdr:from>
    <xdr:ext cx="736600" cy="259045"/>
    <xdr:sp macro="" textlink="">
      <xdr:nvSpPr>
        <xdr:cNvPr id="454" name="テキスト ボックス 453">
          <a:extLst>
            <a:ext uri="{FF2B5EF4-FFF2-40B4-BE49-F238E27FC236}">
              <a16:creationId xmlns:a16="http://schemas.microsoft.com/office/drawing/2014/main" id="{B7F4276B-2D3F-49FD-A544-35460CF908D2}"/>
            </a:ext>
          </a:extLst>
        </xdr:cNvPr>
        <xdr:cNvSpPr txBox="1"/>
      </xdr:nvSpPr>
      <xdr:spPr>
        <a:xfrm>
          <a:off x="15798800" y="2117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165463</xdr:rowOff>
    </xdr:from>
    <xdr:to>
      <xdr:col>72</xdr:col>
      <xdr:colOff>203200</xdr:colOff>
      <xdr:row>16</xdr:row>
      <xdr:rowOff>62956</xdr:rowOff>
    </xdr:to>
    <xdr:cxnSp macro="">
      <xdr:nvCxnSpPr>
        <xdr:cNvPr id="455" name="直線コネクタ 454">
          <a:extLst>
            <a:ext uri="{FF2B5EF4-FFF2-40B4-BE49-F238E27FC236}">
              <a16:creationId xmlns:a16="http://schemas.microsoft.com/office/drawing/2014/main" id="{C21BFFE8-8A09-4214-8AE6-98EF89C45B8C}"/>
            </a:ext>
          </a:extLst>
        </xdr:cNvPr>
        <xdr:cNvCxnSpPr/>
      </xdr:nvCxnSpPr>
      <xdr:spPr>
        <a:xfrm flipV="1">
          <a:off x="14401800" y="273721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155938</xdr:rowOff>
    </xdr:from>
    <xdr:to>
      <xdr:col>73</xdr:col>
      <xdr:colOff>44450</xdr:colOff>
      <xdr:row>14</xdr:row>
      <xdr:rowOff>86088</xdr:rowOff>
    </xdr:to>
    <xdr:sp macro="" textlink="">
      <xdr:nvSpPr>
        <xdr:cNvPr id="456" name="フローチャート: 判断 455">
          <a:extLst>
            <a:ext uri="{FF2B5EF4-FFF2-40B4-BE49-F238E27FC236}">
              <a16:creationId xmlns:a16="http://schemas.microsoft.com/office/drawing/2014/main" id="{E34348C8-6BC1-4736-A300-C09790B7BC47}"/>
            </a:ext>
          </a:extLst>
        </xdr:cNvPr>
        <xdr:cNvSpPr/>
      </xdr:nvSpPr>
      <xdr:spPr>
        <a:xfrm>
          <a:off x="15240000" y="238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96265</xdr:rowOff>
    </xdr:from>
    <xdr:ext cx="762000" cy="259045"/>
    <xdr:sp macro="" textlink="">
      <xdr:nvSpPr>
        <xdr:cNvPr id="457" name="テキスト ボックス 456">
          <a:extLst>
            <a:ext uri="{FF2B5EF4-FFF2-40B4-BE49-F238E27FC236}">
              <a16:creationId xmlns:a16="http://schemas.microsoft.com/office/drawing/2014/main" id="{B472C392-1C0E-4564-B209-899DF87579E1}"/>
            </a:ext>
          </a:extLst>
        </xdr:cNvPr>
        <xdr:cNvSpPr txBox="1"/>
      </xdr:nvSpPr>
      <xdr:spPr>
        <a:xfrm>
          <a:off x="14909800" y="215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108585</xdr:rowOff>
    </xdr:from>
    <xdr:to>
      <xdr:col>68</xdr:col>
      <xdr:colOff>152400</xdr:colOff>
      <xdr:row>16</xdr:row>
      <xdr:rowOff>62956</xdr:rowOff>
    </xdr:to>
    <xdr:cxnSp macro="">
      <xdr:nvCxnSpPr>
        <xdr:cNvPr id="458" name="直線コネクタ 457">
          <a:extLst>
            <a:ext uri="{FF2B5EF4-FFF2-40B4-BE49-F238E27FC236}">
              <a16:creationId xmlns:a16="http://schemas.microsoft.com/office/drawing/2014/main" id="{B12657F2-8104-4609-A6DB-FC64DF0F431B}"/>
            </a:ext>
          </a:extLst>
        </xdr:cNvPr>
        <xdr:cNvCxnSpPr/>
      </xdr:nvCxnSpPr>
      <xdr:spPr>
        <a:xfrm>
          <a:off x="13512800" y="2680335"/>
          <a:ext cx="889000" cy="12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55154</xdr:rowOff>
    </xdr:from>
    <xdr:to>
      <xdr:col>68</xdr:col>
      <xdr:colOff>203200</xdr:colOff>
      <xdr:row>14</xdr:row>
      <xdr:rowOff>156754</xdr:rowOff>
    </xdr:to>
    <xdr:sp macro="" textlink="">
      <xdr:nvSpPr>
        <xdr:cNvPr id="459" name="フローチャート: 判断 458">
          <a:extLst>
            <a:ext uri="{FF2B5EF4-FFF2-40B4-BE49-F238E27FC236}">
              <a16:creationId xmlns:a16="http://schemas.microsoft.com/office/drawing/2014/main" id="{AF318BD1-547D-4F44-A8EB-438C4826C0F0}"/>
            </a:ext>
          </a:extLst>
        </xdr:cNvPr>
        <xdr:cNvSpPr/>
      </xdr:nvSpPr>
      <xdr:spPr>
        <a:xfrm>
          <a:off x="14351000" y="245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166931</xdr:rowOff>
    </xdr:from>
    <xdr:ext cx="762000" cy="259045"/>
    <xdr:sp macro="" textlink="">
      <xdr:nvSpPr>
        <xdr:cNvPr id="460" name="テキスト ボックス 459">
          <a:extLst>
            <a:ext uri="{FF2B5EF4-FFF2-40B4-BE49-F238E27FC236}">
              <a16:creationId xmlns:a16="http://schemas.microsoft.com/office/drawing/2014/main" id="{C2C2CF61-D467-42D2-A4C5-74585FB274B2}"/>
            </a:ext>
          </a:extLst>
        </xdr:cNvPr>
        <xdr:cNvSpPr txBox="1"/>
      </xdr:nvSpPr>
      <xdr:spPr>
        <a:xfrm>
          <a:off x="14020800" y="222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70666</xdr:rowOff>
    </xdr:from>
    <xdr:to>
      <xdr:col>64</xdr:col>
      <xdr:colOff>152400</xdr:colOff>
      <xdr:row>15</xdr:row>
      <xdr:rowOff>816</xdr:rowOff>
    </xdr:to>
    <xdr:sp macro="" textlink="">
      <xdr:nvSpPr>
        <xdr:cNvPr id="461" name="フローチャート: 判断 460">
          <a:extLst>
            <a:ext uri="{FF2B5EF4-FFF2-40B4-BE49-F238E27FC236}">
              <a16:creationId xmlns:a16="http://schemas.microsoft.com/office/drawing/2014/main" id="{6E7F687C-AF4C-4BF1-AACB-E7DD1417C5CB}"/>
            </a:ext>
          </a:extLst>
        </xdr:cNvPr>
        <xdr:cNvSpPr/>
      </xdr:nvSpPr>
      <xdr:spPr>
        <a:xfrm>
          <a:off x="13462000" y="24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10993</xdr:rowOff>
    </xdr:from>
    <xdr:ext cx="762000" cy="259045"/>
    <xdr:sp macro="" textlink="">
      <xdr:nvSpPr>
        <xdr:cNvPr id="462" name="テキスト ボックス 461">
          <a:extLst>
            <a:ext uri="{FF2B5EF4-FFF2-40B4-BE49-F238E27FC236}">
              <a16:creationId xmlns:a16="http://schemas.microsoft.com/office/drawing/2014/main" id="{E691E595-8F74-4C93-A211-89095AECF98A}"/>
            </a:ext>
          </a:extLst>
        </xdr:cNvPr>
        <xdr:cNvSpPr txBox="1"/>
      </xdr:nvSpPr>
      <xdr:spPr>
        <a:xfrm>
          <a:off x="13131800" y="223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E08763AB-BB50-4DC6-BDC2-590BCB7D29D7}"/>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FC660194-FFA3-4203-A706-1A409BE9EA1C}"/>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E47285CD-2A9A-4413-B727-1754D7BB437E}"/>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42B7F68E-EC05-49FF-A028-24CCE2925A38}"/>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692C6261-9E60-4655-AF67-AD02CEE51D19}"/>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147411</xdr:rowOff>
    </xdr:from>
    <xdr:to>
      <xdr:col>81</xdr:col>
      <xdr:colOff>95250</xdr:colOff>
      <xdr:row>16</xdr:row>
      <xdr:rowOff>77561</xdr:rowOff>
    </xdr:to>
    <xdr:sp macro="" textlink="">
      <xdr:nvSpPr>
        <xdr:cNvPr id="468" name="楕円 467">
          <a:extLst>
            <a:ext uri="{FF2B5EF4-FFF2-40B4-BE49-F238E27FC236}">
              <a16:creationId xmlns:a16="http://schemas.microsoft.com/office/drawing/2014/main" id="{F9BB0521-533E-4502-A764-B09E71B0B988}"/>
            </a:ext>
          </a:extLst>
        </xdr:cNvPr>
        <xdr:cNvSpPr/>
      </xdr:nvSpPr>
      <xdr:spPr>
        <a:xfrm>
          <a:off x="16967200" y="271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119488</xdr:rowOff>
    </xdr:from>
    <xdr:ext cx="762000" cy="259045"/>
    <xdr:sp macro="" textlink="">
      <xdr:nvSpPr>
        <xdr:cNvPr id="469" name="将来負担の状況該当値テキスト">
          <a:extLst>
            <a:ext uri="{FF2B5EF4-FFF2-40B4-BE49-F238E27FC236}">
              <a16:creationId xmlns:a16="http://schemas.microsoft.com/office/drawing/2014/main" id="{84DCF2DF-4C32-4618-9F96-B8BE1FC56438}"/>
            </a:ext>
          </a:extLst>
        </xdr:cNvPr>
        <xdr:cNvSpPr txBox="1"/>
      </xdr:nvSpPr>
      <xdr:spPr>
        <a:xfrm>
          <a:off x="17106900" y="2691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154305</xdr:rowOff>
    </xdr:from>
    <xdr:to>
      <xdr:col>77</xdr:col>
      <xdr:colOff>95250</xdr:colOff>
      <xdr:row>16</xdr:row>
      <xdr:rowOff>84455</xdr:rowOff>
    </xdr:to>
    <xdr:sp macro="" textlink="">
      <xdr:nvSpPr>
        <xdr:cNvPr id="470" name="楕円 469">
          <a:extLst>
            <a:ext uri="{FF2B5EF4-FFF2-40B4-BE49-F238E27FC236}">
              <a16:creationId xmlns:a16="http://schemas.microsoft.com/office/drawing/2014/main" id="{9989EB88-88B1-43FA-8AE6-A55A7B6328FB}"/>
            </a:ext>
          </a:extLst>
        </xdr:cNvPr>
        <xdr:cNvSpPr/>
      </xdr:nvSpPr>
      <xdr:spPr>
        <a:xfrm>
          <a:off x="16129000" y="272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69232</xdr:rowOff>
    </xdr:from>
    <xdr:ext cx="736600" cy="259045"/>
    <xdr:sp macro="" textlink="">
      <xdr:nvSpPr>
        <xdr:cNvPr id="471" name="テキスト ボックス 470">
          <a:extLst>
            <a:ext uri="{FF2B5EF4-FFF2-40B4-BE49-F238E27FC236}">
              <a16:creationId xmlns:a16="http://schemas.microsoft.com/office/drawing/2014/main" id="{C9C5BC67-1FBB-48D5-834F-E9380EA6F4B6}"/>
            </a:ext>
          </a:extLst>
        </xdr:cNvPr>
        <xdr:cNvSpPr txBox="1"/>
      </xdr:nvSpPr>
      <xdr:spPr>
        <a:xfrm>
          <a:off x="15798800" y="2812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114663</xdr:rowOff>
    </xdr:from>
    <xdr:to>
      <xdr:col>73</xdr:col>
      <xdr:colOff>44450</xdr:colOff>
      <xdr:row>16</xdr:row>
      <xdr:rowOff>44813</xdr:rowOff>
    </xdr:to>
    <xdr:sp macro="" textlink="">
      <xdr:nvSpPr>
        <xdr:cNvPr id="472" name="楕円 471">
          <a:extLst>
            <a:ext uri="{FF2B5EF4-FFF2-40B4-BE49-F238E27FC236}">
              <a16:creationId xmlns:a16="http://schemas.microsoft.com/office/drawing/2014/main" id="{5BAFE4B9-176A-4834-BE4B-630D128D92BE}"/>
            </a:ext>
          </a:extLst>
        </xdr:cNvPr>
        <xdr:cNvSpPr/>
      </xdr:nvSpPr>
      <xdr:spPr>
        <a:xfrm>
          <a:off x="15240000" y="268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29590</xdr:rowOff>
    </xdr:from>
    <xdr:ext cx="762000" cy="259045"/>
    <xdr:sp macro="" textlink="">
      <xdr:nvSpPr>
        <xdr:cNvPr id="473" name="テキスト ボックス 472">
          <a:extLst>
            <a:ext uri="{FF2B5EF4-FFF2-40B4-BE49-F238E27FC236}">
              <a16:creationId xmlns:a16="http://schemas.microsoft.com/office/drawing/2014/main" id="{4C9A0006-BEDD-44CF-A43A-AB42D571ED1B}"/>
            </a:ext>
          </a:extLst>
        </xdr:cNvPr>
        <xdr:cNvSpPr txBox="1"/>
      </xdr:nvSpPr>
      <xdr:spPr>
        <a:xfrm>
          <a:off x="14909800" y="277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12156</xdr:rowOff>
    </xdr:from>
    <xdr:to>
      <xdr:col>68</xdr:col>
      <xdr:colOff>203200</xdr:colOff>
      <xdr:row>16</xdr:row>
      <xdr:rowOff>113756</xdr:rowOff>
    </xdr:to>
    <xdr:sp macro="" textlink="">
      <xdr:nvSpPr>
        <xdr:cNvPr id="474" name="楕円 473">
          <a:extLst>
            <a:ext uri="{FF2B5EF4-FFF2-40B4-BE49-F238E27FC236}">
              <a16:creationId xmlns:a16="http://schemas.microsoft.com/office/drawing/2014/main" id="{DB57EE77-75B6-494A-9743-CB9B24F296D8}"/>
            </a:ext>
          </a:extLst>
        </xdr:cNvPr>
        <xdr:cNvSpPr/>
      </xdr:nvSpPr>
      <xdr:spPr>
        <a:xfrm>
          <a:off x="14351000" y="275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98533</xdr:rowOff>
    </xdr:from>
    <xdr:ext cx="762000" cy="259045"/>
    <xdr:sp macro="" textlink="">
      <xdr:nvSpPr>
        <xdr:cNvPr id="475" name="テキスト ボックス 474">
          <a:extLst>
            <a:ext uri="{FF2B5EF4-FFF2-40B4-BE49-F238E27FC236}">
              <a16:creationId xmlns:a16="http://schemas.microsoft.com/office/drawing/2014/main" id="{84757165-97FE-4AF6-AFC0-02A18CF2052F}"/>
            </a:ext>
          </a:extLst>
        </xdr:cNvPr>
        <xdr:cNvSpPr txBox="1"/>
      </xdr:nvSpPr>
      <xdr:spPr>
        <a:xfrm>
          <a:off x="14020800" y="284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57785</xdr:rowOff>
    </xdr:from>
    <xdr:to>
      <xdr:col>64</xdr:col>
      <xdr:colOff>152400</xdr:colOff>
      <xdr:row>15</xdr:row>
      <xdr:rowOff>159385</xdr:rowOff>
    </xdr:to>
    <xdr:sp macro="" textlink="">
      <xdr:nvSpPr>
        <xdr:cNvPr id="476" name="楕円 475">
          <a:extLst>
            <a:ext uri="{FF2B5EF4-FFF2-40B4-BE49-F238E27FC236}">
              <a16:creationId xmlns:a16="http://schemas.microsoft.com/office/drawing/2014/main" id="{9058FEA2-3EA5-4E71-91E0-D283C6147435}"/>
            </a:ext>
          </a:extLst>
        </xdr:cNvPr>
        <xdr:cNvSpPr/>
      </xdr:nvSpPr>
      <xdr:spPr>
        <a:xfrm>
          <a:off x="13462000" y="262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144162</xdr:rowOff>
    </xdr:from>
    <xdr:ext cx="762000" cy="259045"/>
    <xdr:sp macro="" textlink="">
      <xdr:nvSpPr>
        <xdr:cNvPr id="477" name="テキスト ボックス 476">
          <a:extLst>
            <a:ext uri="{FF2B5EF4-FFF2-40B4-BE49-F238E27FC236}">
              <a16:creationId xmlns:a16="http://schemas.microsoft.com/office/drawing/2014/main" id="{9A965AE7-9B06-4206-B3B1-7E325090AE49}"/>
            </a:ext>
          </a:extLst>
        </xdr:cNvPr>
        <xdr:cNvSpPr txBox="1"/>
      </xdr:nvSpPr>
      <xdr:spPr>
        <a:xfrm>
          <a:off x="13131800" y="271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山口県宇部市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160,353
158,212
286.65
75,518,343
72,856,043
1,943,850
37,081,244
66,250,295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ポイント上昇したものの、類似団体平均を</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ポイント下回っている。これは、職員数が類似団体と比較して少ないためである。今後も市民サービスの維持、充実に配慮しながら職員数の適正化に努める。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40</xdr:row>
      <xdr:rowOff>165100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734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115570</xdr:rowOff>
    </xdr:from>
    <xdr:to>
      <xdr:col>24</xdr:col>
      <xdr:colOff>25400</xdr:colOff>
      <xdr:row>36</xdr:row>
      <xdr:rowOff>81280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163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170197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42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115570</xdr:rowOff>
    </xdr:from>
    <xdr:to>
      <xdr:col>19</xdr:col>
      <xdr:colOff>187325</xdr:colOff>
      <xdr:row>36</xdr:row>
      <xdr:rowOff>66040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163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90187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146050</xdr:rowOff>
    </xdr:from>
    <xdr:to>
      <xdr:col>15</xdr:col>
      <xdr:colOff>98425</xdr:colOff>
      <xdr:row>36</xdr:row>
      <xdr:rowOff>66040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468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102870</xdr:rowOff>
    </xdr:from>
    <xdr:to>
      <xdr:col>15</xdr:col>
      <xdr:colOff>149225</xdr:colOff>
      <xdr:row>38</xdr:row>
      <xdr:rowOff>33020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17797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146050</xdr:rowOff>
    </xdr:from>
    <xdr:to>
      <xdr:col>11</xdr:col>
      <xdr:colOff>9525</xdr:colOff>
      <xdr:row>35</xdr:row>
      <xdr:rowOff>168910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46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57150</xdr:rowOff>
    </xdr:from>
    <xdr:to>
      <xdr:col>11</xdr:col>
      <xdr:colOff>60325</xdr:colOff>
      <xdr:row>37</xdr:row>
      <xdr:rowOff>158750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143527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151147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30480</xdr:rowOff>
    </xdr:from>
    <xdr:to>
      <xdr:col>24</xdr:col>
      <xdr:colOff>76200</xdr:colOff>
      <xdr:row>36</xdr:row>
      <xdr:rowOff>132080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47007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64770</xdr:rowOff>
    </xdr:from>
    <xdr:to>
      <xdr:col>20</xdr:col>
      <xdr:colOff>38100</xdr:colOff>
      <xdr:row>35</xdr:row>
      <xdr:rowOff>166370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15240</xdr:rowOff>
    </xdr:from>
    <xdr:to>
      <xdr:col>15</xdr:col>
      <xdr:colOff>149225</xdr:colOff>
      <xdr:row>36</xdr:row>
      <xdr:rowOff>116840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95250</xdr:rowOff>
    </xdr:from>
    <xdr:to>
      <xdr:col>11</xdr:col>
      <xdr:colOff>60325</xdr:colOff>
      <xdr:row>36</xdr:row>
      <xdr:rowOff>25400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35577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58437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ポイント上昇したものの、類似団体平均を</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ポイント下回っている。これは、経費節減努力によるものであるが、義務的経費（公債費、扶助費等）の比率が高く、物件費等に十分に経費が回せていないとも言える。</a:t>
          </a:r>
        </a:p>
        <a:p>
          <a:r>
            <a:rPr kumimoji="1" lang="ja-JP" altLang="en-US" sz="1300">
              <a:latin typeface="ＭＳ Ｐゴシック" panose="020B0600070205080204" pitchFamily="50" charset="-128"/>
              <a:ea typeface="ＭＳ Ｐゴシック" panose="020B0600070205080204" pitchFamily="50" charset="-128"/>
            </a:rPr>
            <a:t>　今後、委託化を進めていくと増加していく費目であるため、バランスを取りながら全体としてのコスト低減に努める。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64135</xdr:rowOff>
    </xdr:from>
    <xdr:to>
      <xdr:col>82</xdr:col>
      <xdr:colOff>107950</xdr:colOff>
      <xdr:row>21</xdr:row>
      <xdr:rowOff>46990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46443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150512</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207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64135</xdr:rowOff>
    </xdr:from>
    <xdr:to>
      <xdr:col>82</xdr:col>
      <xdr:colOff>196850</xdr:colOff>
      <xdr:row>14</xdr:row>
      <xdr:rowOff>64135</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4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109855</xdr:rowOff>
    </xdr:from>
    <xdr:to>
      <xdr:col>82</xdr:col>
      <xdr:colOff>107950</xdr:colOff>
      <xdr:row>15</xdr:row>
      <xdr:rowOff>18415</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510155"/>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88282</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831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116205</xdr:rowOff>
    </xdr:from>
    <xdr:to>
      <xdr:col>82</xdr:col>
      <xdr:colOff>158750</xdr:colOff>
      <xdr:row>17</xdr:row>
      <xdr:rowOff>46355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85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109855</xdr:rowOff>
    </xdr:from>
    <xdr:to>
      <xdr:col>78</xdr:col>
      <xdr:colOff>69850</xdr:colOff>
      <xdr:row>14</xdr:row>
      <xdr:rowOff>161290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51015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47625</xdr:rowOff>
    </xdr:from>
    <xdr:to>
      <xdr:col>78</xdr:col>
      <xdr:colOff>120650</xdr:colOff>
      <xdr:row>16</xdr:row>
      <xdr:rowOff>149225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134002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877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98425</xdr:rowOff>
    </xdr:from>
    <xdr:to>
      <xdr:col>73</xdr:col>
      <xdr:colOff>180975</xdr:colOff>
      <xdr:row>14</xdr:row>
      <xdr:rowOff>161290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249872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139717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81280</xdr:rowOff>
    </xdr:from>
    <xdr:to>
      <xdr:col>69</xdr:col>
      <xdr:colOff>92075</xdr:colOff>
      <xdr:row>14</xdr:row>
      <xdr:rowOff>98425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4815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70485</xdr:rowOff>
    </xdr:from>
    <xdr:to>
      <xdr:col>69</xdr:col>
      <xdr:colOff>142875</xdr:colOff>
      <xdr:row>17</xdr:row>
      <xdr:rowOff>635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81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156862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90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139717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139065</xdr:rowOff>
    </xdr:from>
    <xdr:to>
      <xdr:col>82</xdr:col>
      <xdr:colOff>158750</xdr:colOff>
      <xdr:row>15</xdr:row>
      <xdr:rowOff>69215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53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47642</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447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59055</xdr:rowOff>
    </xdr:from>
    <xdr:to>
      <xdr:col>78</xdr:col>
      <xdr:colOff>120650</xdr:colOff>
      <xdr:row>14</xdr:row>
      <xdr:rowOff>160655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45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170832</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228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110490</xdr:rowOff>
    </xdr:from>
    <xdr:to>
      <xdr:col>74</xdr:col>
      <xdr:colOff>31750</xdr:colOff>
      <xdr:row>15</xdr:row>
      <xdr:rowOff>40640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51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50817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27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47625</xdr:rowOff>
    </xdr:from>
    <xdr:to>
      <xdr:col>69</xdr:col>
      <xdr:colOff>142875</xdr:colOff>
      <xdr:row>14</xdr:row>
      <xdr:rowOff>149225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44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159402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21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30480</xdr:rowOff>
    </xdr:from>
    <xdr:to>
      <xdr:col>65</xdr:col>
      <xdr:colOff>53975</xdr:colOff>
      <xdr:row>14</xdr:row>
      <xdr:rowOff>132080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142257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ポイント上昇し、類似団体平均を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ポイント上回っている。サービス水準の維持に留意しながら、資格審査の適正化及び健康・生きがいづくりや雇用の場・機会の創出など、医療費の軽減、自立促進などにつながる施策の推進を図る。</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31750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376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107950</xdr:rowOff>
    </xdr:from>
    <xdr:to>
      <xdr:col>24</xdr:col>
      <xdr:colOff>25400</xdr:colOff>
      <xdr:row>57</xdr:row>
      <xdr:rowOff>165100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70915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92727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693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76200</xdr:rowOff>
    </xdr:from>
    <xdr:to>
      <xdr:col>24</xdr:col>
      <xdr:colOff>76200</xdr:colOff>
      <xdr:row>58</xdr:row>
      <xdr:rowOff>6350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107950</xdr:rowOff>
    </xdr:from>
    <xdr:to>
      <xdr:col>19</xdr:col>
      <xdr:colOff>187325</xdr:colOff>
      <xdr:row>57</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7091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0</xdr:rowOff>
    </xdr:from>
    <xdr:to>
      <xdr:col>20</xdr:col>
      <xdr:colOff>38100</xdr:colOff>
      <xdr:row>57</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86377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12700</xdr:rowOff>
    </xdr:from>
    <xdr:to>
      <xdr:col>15</xdr:col>
      <xdr:colOff>98425</xdr:colOff>
      <xdr:row>58</xdr:row>
      <xdr:rowOff>31750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7853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114300</xdr:rowOff>
    </xdr:from>
    <xdr:to>
      <xdr:col>15</xdr:col>
      <xdr:colOff>149225</xdr:colOff>
      <xdr:row>58</xdr:row>
      <xdr:rowOff>44450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29227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107950</xdr:rowOff>
    </xdr:from>
    <xdr:to>
      <xdr:col>11</xdr:col>
      <xdr:colOff>9525</xdr:colOff>
      <xdr:row>58</xdr:row>
      <xdr:rowOff>31750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8806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76200</xdr:rowOff>
    </xdr:from>
    <xdr:to>
      <xdr:col>11</xdr:col>
      <xdr:colOff>60325</xdr:colOff>
      <xdr:row>59</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114300</xdr:rowOff>
    </xdr:from>
    <xdr:to>
      <xdr:col>24</xdr:col>
      <xdr:colOff>76200</xdr:colOff>
      <xdr:row>58</xdr:row>
      <xdr:rowOff>44450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86377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57150</xdr:rowOff>
    </xdr:from>
    <xdr:to>
      <xdr:col>20</xdr:col>
      <xdr:colOff>38100</xdr:colOff>
      <xdr:row>56</xdr:row>
      <xdr:rowOff>158750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168927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42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133350</xdr:rowOff>
    </xdr:from>
    <xdr:to>
      <xdr:col>15</xdr:col>
      <xdr:colOff>149225</xdr:colOff>
      <xdr:row>57</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73677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152400</xdr:rowOff>
    </xdr:from>
    <xdr:to>
      <xdr:col>11</xdr:col>
      <xdr:colOff>60325</xdr:colOff>
      <xdr:row>58</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92727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57150</xdr:rowOff>
    </xdr:from>
    <xdr:to>
      <xdr:col>6</xdr:col>
      <xdr:colOff>171450</xdr:colOff>
      <xdr:row>57</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168927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ポイント上昇し、類似団体平均を</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ポイント上回っている。これは、特別会計への繰出金の割合が大きいことによるものであり、今後、特別会計のサービス水準に留意しつつ、健康・生きがいづくりなどによる医療費の軽減など一層の経費節減に努め、普通会計からの繰出金の増加を抑制していく。</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139700</xdr:rowOff>
    </xdr:from>
    <xdr:to>
      <xdr:col>82</xdr:col>
      <xdr:colOff>107950</xdr:colOff>
      <xdr:row>60</xdr:row>
      <xdr:rowOff>165100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551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54627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139700</xdr:rowOff>
    </xdr:from>
    <xdr:to>
      <xdr:col>82</xdr:col>
      <xdr:colOff>196850</xdr:colOff>
      <xdr:row>52</xdr:row>
      <xdr:rowOff>139700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25400</xdr:rowOff>
    </xdr:from>
    <xdr:to>
      <xdr:col>82</xdr:col>
      <xdr:colOff>107950</xdr:colOff>
      <xdr:row>60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103124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99077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700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82550</xdr:rowOff>
    </xdr:from>
    <xdr:to>
      <xdr:col>82</xdr:col>
      <xdr:colOff>158750</xdr:colOff>
      <xdr:row>58</xdr:row>
      <xdr:rowOff>12700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25400</xdr:rowOff>
    </xdr:from>
    <xdr:to>
      <xdr:col>78</xdr:col>
      <xdr:colOff>69850</xdr:colOff>
      <xdr:row>61</xdr:row>
      <xdr:rowOff>120650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103124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31750</xdr:rowOff>
    </xdr:from>
    <xdr:to>
      <xdr:col>78</xdr:col>
      <xdr:colOff>120650</xdr:colOff>
      <xdr:row>57</xdr:row>
      <xdr:rowOff>133350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143527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120650</xdr:rowOff>
    </xdr:from>
    <xdr:to>
      <xdr:col>73</xdr:col>
      <xdr:colOff>180975</xdr:colOff>
      <xdr:row>61</xdr:row>
      <xdr:rowOff>120650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1057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158750</xdr:rowOff>
    </xdr:from>
    <xdr:to>
      <xdr:col>74</xdr:col>
      <xdr:colOff>31750</xdr:colOff>
      <xdr:row>58</xdr:row>
      <xdr:rowOff>88900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99077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82550</xdr:rowOff>
    </xdr:from>
    <xdr:to>
      <xdr:col>69</xdr:col>
      <xdr:colOff>92075</xdr:colOff>
      <xdr:row>61</xdr:row>
      <xdr:rowOff>120650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10541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76200</xdr:rowOff>
    </xdr:from>
    <xdr:to>
      <xdr:col>82</xdr:col>
      <xdr:colOff>158750</xdr:colOff>
      <xdr:row>61</xdr:row>
      <xdr:rowOff>6350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156227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146050</xdr:rowOff>
    </xdr:from>
    <xdr:to>
      <xdr:col>78</xdr:col>
      <xdr:colOff>120650</xdr:colOff>
      <xdr:row>60</xdr:row>
      <xdr:rowOff>76200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60977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1034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69850</xdr:rowOff>
    </xdr:from>
    <xdr:to>
      <xdr:col>74</xdr:col>
      <xdr:colOff>31750</xdr:colOff>
      <xdr:row>62</xdr:row>
      <xdr:rowOff>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1052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156227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69850</xdr:rowOff>
    </xdr:from>
    <xdr:to>
      <xdr:col>69</xdr:col>
      <xdr:colOff>142875</xdr:colOff>
      <xdr:row>62</xdr:row>
      <xdr:rowOff>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1052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156227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31750</xdr:rowOff>
    </xdr:from>
    <xdr:to>
      <xdr:col>65</xdr:col>
      <xdr:colOff>53975</xdr:colOff>
      <xdr:row>61</xdr:row>
      <xdr:rowOff>133350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1049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118127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ポイント上昇し、類似団体平均を</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ポイント上回っている。平成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年度に消防一部事務組合設立に伴い、人件費が補助費等へ振り替えられたことにより、高水準で推移している。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行政の受け持つべき分野、経費負担の在り方等について、検討するとともに、補助金等の交付の見直し（廃止）を行い、経費節減に努める。</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26307</xdr:rowOff>
    </xdr:from>
    <xdr:to>
      <xdr:col>82</xdr:col>
      <xdr:colOff>107950</xdr:colOff>
      <xdr:row>41</xdr:row>
      <xdr:rowOff>135165</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684157"/>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107242</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135165</xdr:rowOff>
    </xdr:from>
    <xdr:to>
      <xdr:col>82</xdr:col>
      <xdr:colOff>196850</xdr:colOff>
      <xdr:row>41</xdr:row>
      <xdr:rowOff>135165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112684</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42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26307</xdr:rowOff>
    </xdr:from>
    <xdr:to>
      <xdr:col>82</xdr:col>
      <xdr:colOff>196850</xdr:colOff>
      <xdr:row>33</xdr:row>
      <xdr:rowOff>26307</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6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18143</xdr:rowOff>
    </xdr:from>
    <xdr:to>
      <xdr:col>82</xdr:col>
      <xdr:colOff>107950</xdr:colOff>
      <xdr:row>38</xdr:row>
      <xdr:rowOff>94343</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5671800" y="6533243"/>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87284</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088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70757</xdr:rowOff>
    </xdr:from>
    <xdr:to>
      <xdr:col>82</xdr:col>
      <xdr:colOff>158750</xdr:colOff>
      <xdr:row>37</xdr:row>
      <xdr:rowOff>907</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167822</xdr:rowOff>
    </xdr:from>
    <xdr:to>
      <xdr:col>78</xdr:col>
      <xdr:colOff>69850</xdr:colOff>
      <xdr:row>38</xdr:row>
      <xdr:rowOff>18143</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4782800" y="65114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59872</xdr:rowOff>
    </xdr:from>
    <xdr:to>
      <xdr:col>78</xdr:col>
      <xdr:colOff>120650</xdr:colOff>
      <xdr:row>36</xdr:row>
      <xdr:rowOff>161472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199</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00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167822</xdr:rowOff>
    </xdr:from>
    <xdr:to>
      <xdr:col>73</xdr:col>
      <xdr:colOff>180975</xdr:colOff>
      <xdr:row>38</xdr:row>
      <xdr:rowOff>72572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893800" y="65114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81643</xdr:rowOff>
    </xdr:from>
    <xdr:to>
      <xdr:col>74</xdr:col>
      <xdr:colOff>31750</xdr:colOff>
      <xdr:row>37</xdr:row>
      <xdr:rowOff>11793</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21970</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39915</xdr:rowOff>
    </xdr:from>
    <xdr:to>
      <xdr:col>69</xdr:col>
      <xdr:colOff>92075</xdr:colOff>
      <xdr:row>38</xdr:row>
      <xdr:rowOff>72572</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004800" y="6555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48986</xdr:rowOff>
    </xdr:from>
    <xdr:to>
      <xdr:col>69</xdr:col>
      <xdr:colOff>142875</xdr:colOff>
      <xdr:row>36</xdr:row>
      <xdr:rowOff>150586</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160763</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599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38100</xdr:rowOff>
    </xdr:from>
    <xdr:to>
      <xdr:col>65</xdr:col>
      <xdr:colOff>53975</xdr:colOff>
      <xdr:row>36</xdr:row>
      <xdr:rowOff>139700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149877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43543</xdr:rowOff>
    </xdr:from>
    <xdr:to>
      <xdr:col>82</xdr:col>
      <xdr:colOff>158750</xdr:colOff>
      <xdr:row>38</xdr:row>
      <xdr:rowOff>145143</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15620</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138793</xdr:rowOff>
    </xdr:from>
    <xdr:to>
      <xdr:col>78</xdr:col>
      <xdr:colOff>120650</xdr:colOff>
      <xdr:row>38</xdr:row>
      <xdr:rowOff>68943</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53720</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656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117022</xdr:rowOff>
    </xdr:from>
    <xdr:to>
      <xdr:col>74</xdr:col>
      <xdr:colOff>31750</xdr:colOff>
      <xdr:row>38</xdr:row>
      <xdr:rowOff>47172</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31949</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21772</xdr:rowOff>
    </xdr:from>
    <xdr:to>
      <xdr:col>69</xdr:col>
      <xdr:colOff>142875</xdr:colOff>
      <xdr:row>38</xdr:row>
      <xdr:rowOff>123372</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5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108149</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160565</xdr:rowOff>
    </xdr:from>
    <xdr:to>
      <xdr:col>65</xdr:col>
      <xdr:colOff>53975</xdr:colOff>
      <xdr:row>38</xdr:row>
      <xdr:rowOff>90715</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75492</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659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ポイント上昇し、類似団体平均を</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ポイント上回っている。本庁舎建設事業債の償還等により、しばらくは高水準で推移する見込みであり、建設地方債等の発行を適切にコントロールし、後年度の負担軽減に努める。</a:t>
          </a: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43724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5754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15801</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90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43724</xdr:rowOff>
    </xdr:from>
    <xdr:to>
      <xdr:col>24</xdr:col>
      <xdr:colOff>114300</xdr:colOff>
      <xdr:row>81</xdr:row>
      <xdr:rowOff>43724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2902</xdr:rowOff>
    </xdr:from>
    <xdr:to>
      <xdr:col>24</xdr:col>
      <xdr:colOff>25400</xdr:colOff>
      <xdr:row>78</xdr:row>
      <xdr:rowOff>29029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3376002"/>
          <a:ext cx="8382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161307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2902</xdr:rowOff>
    </xdr:from>
    <xdr:to>
      <xdr:col>19</xdr:col>
      <xdr:colOff>187325</xdr:colOff>
      <xdr:row>78</xdr:row>
      <xdr:rowOff>100874</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376002"/>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100874</xdr:rowOff>
    </xdr:from>
    <xdr:to>
      <xdr:col>15</xdr:col>
      <xdr:colOff>98425</xdr:colOff>
      <xdr:row>78</xdr:row>
      <xdr:rowOff>159657</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47397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159657</xdr:rowOff>
    </xdr:from>
    <xdr:to>
      <xdr:col>11</xdr:col>
      <xdr:colOff>9525</xdr:colOff>
      <xdr:row>79</xdr:row>
      <xdr:rowOff>40458</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53275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58238</xdr:rowOff>
    </xdr:from>
    <xdr:to>
      <xdr:col>11</xdr:col>
      <xdr:colOff>60325</xdr:colOff>
      <xdr:row>77</xdr:row>
      <xdr:rowOff>159838</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170015</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0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58238</xdr:rowOff>
    </xdr:from>
    <xdr:to>
      <xdr:col>6</xdr:col>
      <xdr:colOff>171450</xdr:colOff>
      <xdr:row>77</xdr:row>
      <xdr:rowOff>159838</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170015</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0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149679</xdr:rowOff>
    </xdr:from>
    <xdr:to>
      <xdr:col>24</xdr:col>
      <xdr:colOff>76200</xdr:colOff>
      <xdr:row>78</xdr:row>
      <xdr:rowOff>79829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121756</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323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123552</xdr:rowOff>
    </xdr:from>
    <xdr:to>
      <xdr:col>20</xdr:col>
      <xdr:colOff>38100</xdr:colOff>
      <xdr:row>78</xdr:row>
      <xdr:rowOff>53702</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32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38479</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411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50074</xdr:rowOff>
    </xdr:from>
    <xdr:to>
      <xdr:col>15</xdr:col>
      <xdr:colOff>149225</xdr:colOff>
      <xdr:row>78</xdr:row>
      <xdr:rowOff>151674</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42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136451</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50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108857</xdr:rowOff>
    </xdr:from>
    <xdr:to>
      <xdr:col>11</xdr:col>
      <xdr:colOff>60325</xdr:colOff>
      <xdr:row>79</xdr:row>
      <xdr:rowOff>39007</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23784</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5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161108</xdr:rowOff>
    </xdr:from>
    <xdr:to>
      <xdr:col>6</xdr:col>
      <xdr:colOff>171450</xdr:colOff>
      <xdr:row>79</xdr:row>
      <xdr:rowOff>91258</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53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76035</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62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ポイント上昇したものの、類似団体平均を</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経常収支比率は類似団体平均を</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ポイント上回っているものの、公債費以外の経常収支比率では下回る結果となっていることから、本市の財政における公債費負担の大きさがわかる。今後も、行財政改革を進め、経常収支比率の改善を図る。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xdr:rowOff>
    </xdr:from>
    <xdr:to>
      <xdr:col>82</xdr:col>
      <xdr:colOff>107950</xdr:colOff>
      <xdr:row>80</xdr:row>
      <xdr:rowOff>154214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3571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126291</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84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154214</xdr:rowOff>
    </xdr:from>
    <xdr:to>
      <xdr:col>82</xdr:col>
      <xdr:colOff>196850</xdr:colOff>
      <xdr:row>80</xdr:row>
      <xdr:rowOff>154214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870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99077</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10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12700</xdr:rowOff>
    </xdr:from>
    <xdr:to>
      <xdr:col>82</xdr:col>
      <xdr:colOff>196850</xdr:colOff>
      <xdr:row>72</xdr:row>
      <xdr:rowOff>12700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35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91622</xdr:rowOff>
    </xdr:from>
    <xdr:to>
      <xdr:col>82</xdr:col>
      <xdr:colOff>107950</xdr:colOff>
      <xdr:row>77</xdr:row>
      <xdr:rowOff>48079</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5671800" y="12607472"/>
          <a:ext cx="838200" cy="642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45556</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247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73479</xdr:rowOff>
    </xdr:from>
    <xdr:to>
      <xdr:col>82</xdr:col>
      <xdr:colOff>158750</xdr:colOff>
      <xdr:row>78</xdr:row>
      <xdr:rowOff>3629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91622</xdr:rowOff>
    </xdr:from>
    <xdr:to>
      <xdr:col>78</xdr:col>
      <xdr:colOff>69850</xdr:colOff>
      <xdr:row>76</xdr:row>
      <xdr:rowOff>99786</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2607472"/>
          <a:ext cx="889000" cy="52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155121</xdr:rowOff>
    </xdr:from>
    <xdr:to>
      <xdr:col>78</xdr:col>
      <xdr:colOff>120650</xdr:colOff>
      <xdr:row>76</xdr:row>
      <xdr:rowOff>85271</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01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70048</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100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34471</xdr:rowOff>
    </xdr:from>
    <xdr:to>
      <xdr:col>73</xdr:col>
      <xdr:colOff>180975</xdr:colOff>
      <xdr:row>76</xdr:row>
      <xdr:rowOff>99786</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30646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160564</xdr:rowOff>
    </xdr:from>
    <xdr:to>
      <xdr:col>74</xdr:col>
      <xdr:colOff>31750</xdr:colOff>
      <xdr:row>78</xdr:row>
      <xdr:rowOff>90714</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75491</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448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86178</xdr:rowOff>
    </xdr:from>
    <xdr:to>
      <xdr:col>69</xdr:col>
      <xdr:colOff>92075</xdr:colOff>
      <xdr:row>76</xdr:row>
      <xdr:rowOff>34471</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2944928"/>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32657</xdr:rowOff>
    </xdr:from>
    <xdr:to>
      <xdr:col>69</xdr:col>
      <xdr:colOff>142875</xdr:colOff>
      <xdr:row>78</xdr:row>
      <xdr:rowOff>134257</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119034</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49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117021</xdr:rowOff>
    </xdr:from>
    <xdr:to>
      <xdr:col>65</xdr:col>
      <xdr:colOff>53975</xdr:colOff>
      <xdr:row>78</xdr:row>
      <xdr:rowOff>47171</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31948</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4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168729</xdr:rowOff>
    </xdr:from>
    <xdr:to>
      <xdr:col>82</xdr:col>
      <xdr:colOff>158750</xdr:colOff>
      <xdr:row>77</xdr:row>
      <xdr:rowOff>98879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19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13806</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04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40822</xdr:rowOff>
    </xdr:from>
    <xdr:to>
      <xdr:col>78</xdr:col>
      <xdr:colOff>120650</xdr:colOff>
      <xdr:row>73</xdr:row>
      <xdr:rowOff>142422</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255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152599</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2325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48986</xdr:rowOff>
    </xdr:from>
    <xdr:to>
      <xdr:col>74</xdr:col>
      <xdr:colOff>31750</xdr:colOff>
      <xdr:row>76</xdr:row>
      <xdr:rowOff>150586</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07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160762</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2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155121</xdr:rowOff>
    </xdr:from>
    <xdr:to>
      <xdr:col>69</xdr:col>
      <xdr:colOff>142875</xdr:colOff>
      <xdr:row>76</xdr:row>
      <xdr:rowOff>85271</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01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95449</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278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35378</xdr:rowOff>
    </xdr:from>
    <xdr:to>
      <xdr:col>65</xdr:col>
      <xdr:colOff>53975</xdr:colOff>
      <xdr:row>75</xdr:row>
      <xdr:rowOff>136978</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289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147155</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266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山口県宇部市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13805</xdr:rowOff>
    </xdr:from>
    <xdr:to>
      <xdr:col>29</xdr:col>
      <xdr:colOff>127000</xdr:colOff>
      <xdr:row>20</xdr:row>
      <xdr:rowOff>83299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90280"/>
          <a:ext cx="0" cy="12696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55376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32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83299</xdr:rowOff>
    </xdr:from>
    <xdr:to>
      <xdr:col>30</xdr:col>
      <xdr:colOff>25400</xdr:colOff>
      <xdr:row>20</xdr:row>
      <xdr:rowOff>83299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99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100182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203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13805</xdr:rowOff>
    </xdr:from>
    <xdr:to>
      <xdr:col>30</xdr:col>
      <xdr:colOff>25400</xdr:colOff>
      <xdr:row>13</xdr:row>
      <xdr:rowOff>13805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902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143192</xdr:rowOff>
    </xdr:from>
    <xdr:to>
      <xdr:col>29</xdr:col>
      <xdr:colOff>127000</xdr:colOff>
      <xdr:row>16</xdr:row>
      <xdr:rowOff>33693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762567"/>
          <a:ext cx="647700" cy="619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164749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555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21222</xdr:rowOff>
    </xdr:from>
    <xdr:to>
      <xdr:col>29</xdr:col>
      <xdr:colOff>177800</xdr:colOff>
      <xdr:row>17</xdr:row>
      <xdr:rowOff>122822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83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33693</xdr:rowOff>
    </xdr:from>
    <xdr:to>
      <xdr:col>26</xdr:col>
      <xdr:colOff>50800</xdr:colOff>
      <xdr:row>16</xdr:row>
      <xdr:rowOff>69698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24518"/>
          <a:ext cx="698500" cy="360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38176</xdr:rowOff>
    </xdr:from>
    <xdr:to>
      <xdr:col>26</xdr:col>
      <xdr:colOff>101600</xdr:colOff>
      <xdr:row>17</xdr:row>
      <xdr:rowOff>139776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00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124553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86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69698</xdr:rowOff>
    </xdr:from>
    <xdr:to>
      <xdr:col>22</xdr:col>
      <xdr:colOff>114300</xdr:colOff>
      <xdr:row>16</xdr:row>
      <xdr:rowOff>154203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60523"/>
          <a:ext cx="698500" cy="84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47815</xdr:rowOff>
    </xdr:from>
    <xdr:to>
      <xdr:col>22</xdr:col>
      <xdr:colOff>165100</xdr:colOff>
      <xdr:row>17</xdr:row>
      <xdr:rowOff>149415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100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134192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96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154203</xdr:rowOff>
    </xdr:from>
    <xdr:to>
      <xdr:col>18</xdr:col>
      <xdr:colOff>177800</xdr:colOff>
      <xdr:row>17</xdr:row>
      <xdr:rowOff>9652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45028"/>
          <a:ext cx="698500" cy="26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91973</xdr:rowOff>
    </xdr:from>
    <xdr:to>
      <xdr:col>19</xdr:col>
      <xdr:colOff>38100</xdr:colOff>
      <xdr:row>18</xdr:row>
      <xdr:rowOff>22123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54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6900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4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116091</xdr:rowOff>
    </xdr:from>
    <xdr:to>
      <xdr:col>15</xdr:col>
      <xdr:colOff>101600</xdr:colOff>
      <xdr:row>18</xdr:row>
      <xdr:rowOff>46241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78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31018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64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92392</xdr:rowOff>
    </xdr:from>
    <xdr:to>
      <xdr:col>29</xdr:col>
      <xdr:colOff>177800</xdr:colOff>
      <xdr:row>16</xdr:row>
      <xdr:rowOff>22542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11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108919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56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154343</xdr:rowOff>
    </xdr:from>
    <xdr:to>
      <xdr:col>26</xdr:col>
      <xdr:colOff>101600</xdr:colOff>
      <xdr:row>16</xdr:row>
      <xdr:rowOff>84493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73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94670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42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18898</xdr:rowOff>
    </xdr:from>
    <xdr:to>
      <xdr:col>22</xdr:col>
      <xdr:colOff>165100</xdr:colOff>
      <xdr:row>16</xdr:row>
      <xdr:rowOff>120498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09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130675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78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103403</xdr:rowOff>
    </xdr:from>
    <xdr:to>
      <xdr:col>19</xdr:col>
      <xdr:colOff>38100</xdr:colOff>
      <xdr:row>17</xdr:row>
      <xdr:rowOff>33553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94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43730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66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130302</xdr:rowOff>
    </xdr:from>
    <xdr:to>
      <xdr:col>15</xdr:col>
      <xdr:colOff>101600</xdr:colOff>
      <xdr:row>17</xdr:row>
      <xdr:rowOff>60452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21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70629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90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167577</xdr:rowOff>
    </xdr:from>
    <xdr:to>
      <xdr:col>29</xdr:col>
      <xdr:colOff>127000</xdr:colOff>
      <xdr:row>37</xdr:row>
      <xdr:rowOff>180416</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92127"/>
          <a:ext cx="0" cy="12129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152493</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7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180416</xdr:rowOff>
    </xdr:from>
    <xdr:to>
      <xdr:col>30</xdr:col>
      <xdr:colOff>25400</xdr:colOff>
      <xdr:row>37</xdr:row>
      <xdr:rowOff>180416</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051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82504</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35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167577</xdr:rowOff>
    </xdr:from>
    <xdr:to>
      <xdr:col>30</xdr:col>
      <xdr:colOff>25400</xdr:colOff>
      <xdr:row>33</xdr:row>
      <xdr:rowOff>167577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921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25006</xdr:rowOff>
    </xdr:from>
    <xdr:to>
      <xdr:col>29</xdr:col>
      <xdr:colOff>127000</xdr:colOff>
      <xdr:row>36</xdr:row>
      <xdr:rowOff>26721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978256"/>
          <a:ext cx="647700" cy="1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76306</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866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231229</xdr:rowOff>
    </xdr:from>
    <xdr:to>
      <xdr:col>29</xdr:col>
      <xdr:colOff>177800</xdr:colOff>
      <xdr:row>35</xdr:row>
      <xdr:rowOff>332829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4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26188</xdr:rowOff>
    </xdr:from>
    <xdr:to>
      <xdr:col>26</xdr:col>
      <xdr:colOff>50800</xdr:colOff>
      <xdr:row>36</xdr:row>
      <xdr:rowOff>26721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979438"/>
          <a:ext cx="698500" cy="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252488</xdr:rowOff>
    </xdr:from>
    <xdr:to>
      <xdr:col>26</xdr:col>
      <xdr:colOff>101600</xdr:colOff>
      <xdr:row>36</xdr:row>
      <xdr:rowOff>11188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62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21365</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631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432</xdr:rowOff>
    </xdr:from>
    <xdr:to>
      <xdr:col>22</xdr:col>
      <xdr:colOff>114300</xdr:colOff>
      <xdr:row>36</xdr:row>
      <xdr:rowOff>26188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953682"/>
          <a:ext cx="698500" cy="25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278854</xdr:rowOff>
    </xdr:from>
    <xdr:to>
      <xdr:col>22</xdr:col>
      <xdr:colOff>165100</xdr:colOff>
      <xdr:row>36</xdr:row>
      <xdr:rowOff>37554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89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47731</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65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312395</xdr:rowOff>
    </xdr:from>
    <xdr:to>
      <xdr:col>18</xdr:col>
      <xdr:colOff>177800</xdr:colOff>
      <xdr:row>36</xdr:row>
      <xdr:rowOff>432</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922745"/>
          <a:ext cx="698500" cy="30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267348</xdr:rowOff>
    </xdr:from>
    <xdr:to>
      <xdr:col>19</xdr:col>
      <xdr:colOff>38100</xdr:colOff>
      <xdr:row>36</xdr:row>
      <xdr:rowOff>26048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36225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646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279044</xdr:rowOff>
    </xdr:from>
    <xdr:to>
      <xdr:col>15</xdr:col>
      <xdr:colOff>101600</xdr:colOff>
      <xdr:row>36</xdr:row>
      <xdr:rowOff>37744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22521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97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317106</xdr:rowOff>
    </xdr:from>
    <xdr:to>
      <xdr:col>29</xdr:col>
      <xdr:colOff>177800</xdr:colOff>
      <xdr:row>36</xdr:row>
      <xdr:rowOff>75806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927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289183</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89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318821</xdr:rowOff>
    </xdr:from>
    <xdr:to>
      <xdr:col>26</xdr:col>
      <xdr:colOff>101600</xdr:colOff>
      <xdr:row>36</xdr:row>
      <xdr:rowOff>77521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929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62298</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015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318288</xdr:rowOff>
    </xdr:from>
    <xdr:to>
      <xdr:col>22</xdr:col>
      <xdr:colOff>165100</xdr:colOff>
      <xdr:row>36</xdr:row>
      <xdr:rowOff>76988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928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61765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01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292532</xdr:rowOff>
    </xdr:from>
    <xdr:to>
      <xdr:col>19</xdr:col>
      <xdr:colOff>38100</xdr:colOff>
      <xdr:row>36</xdr:row>
      <xdr:rowOff>51232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902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36009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989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261595</xdr:rowOff>
    </xdr:from>
    <xdr:to>
      <xdr:col>15</xdr:col>
      <xdr:colOff>101600</xdr:colOff>
      <xdr:row>36</xdr:row>
      <xdr:rowOff>20295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871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30472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640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山口県宇部市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160,353
158,212
286.65
75,518,343
72,856,043
1,943,850
37,081,244
66,250,295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55151</xdr:rowOff>
    </xdr:from>
    <xdr:to>
      <xdr:col>24</xdr:col>
      <xdr:colOff>62865</xdr:colOff>
      <xdr:row>38</xdr:row>
      <xdr:rowOff>86208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70101"/>
          <a:ext cx="1270" cy="1231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90035</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0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86208</xdr:rowOff>
    </xdr:from>
    <xdr:to>
      <xdr:col>24</xdr:col>
      <xdr:colOff>152400</xdr:colOff>
      <xdr:row>38</xdr:row>
      <xdr:rowOff>86208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0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1828</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4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55151</xdr:rowOff>
    </xdr:from>
    <xdr:to>
      <xdr:col>24</xdr:col>
      <xdr:colOff>152400</xdr:colOff>
      <xdr:row>31</xdr:row>
      <xdr:rowOff>55151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7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54073</xdr:rowOff>
    </xdr:from>
    <xdr:to>
      <xdr:col>24</xdr:col>
      <xdr:colOff>63500</xdr:colOff>
      <xdr:row>36</xdr:row>
      <xdr:rowOff>21514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054823"/>
          <a:ext cx="838200" cy="13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2894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036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24467</xdr:rowOff>
    </xdr:from>
    <xdr:to>
      <xdr:col>24</xdr:col>
      <xdr:colOff>114300</xdr:colOff>
      <xdr:row>35</xdr:row>
      <xdr:rowOff>126067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16876</xdr:rowOff>
    </xdr:from>
    <xdr:to>
      <xdr:col>19</xdr:col>
      <xdr:colOff>177800</xdr:colOff>
      <xdr:row>36</xdr:row>
      <xdr:rowOff>21514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189076"/>
          <a:ext cx="889000" cy="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43376</xdr:rowOff>
    </xdr:from>
    <xdr:to>
      <xdr:col>20</xdr:col>
      <xdr:colOff>38100</xdr:colOff>
      <xdr:row>35</xdr:row>
      <xdr:rowOff>144976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44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161503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1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16876</xdr:rowOff>
    </xdr:from>
    <xdr:to>
      <xdr:col>15</xdr:col>
      <xdr:colOff>50800</xdr:colOff>
      <xdr:row>36</xdr:row>
      <xdr:rowOff>166642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189076"/>
          <a:ext cx="889000" cy="14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57908</xdr:rowOff>
    </xdr:from>
    <xdr:to>
      <xdr:col>15</xdr:col>
      <xdr:colOff>101600</xdr:colOff>
      <xdr:row>35</xdr:row>
      <xdr:rowOff>159508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5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4585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3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128009</xdr:rowOff>
    </xdr:from>
    <xdr:to>
      <xdr:col>10</xdr:col>
      <xdr:colOff>114300</xdr:colOff>
      <xdr:row>36</xdr:row>
      <xdr:rowOff>166642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300209"/>
          <a:ext cx="889000" cy="3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33220</xdr:rowOff>
    </xdr:from>
    <xdr:to>
      <xdr:col>10</xdr:col>
      <xdr:colOff>165100</xdr:colOff>
      <xdr:row>36</xdr:row>
      <xdr:rowOff>134820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151347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8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37367</xdr:rowOff>
    </xdr:from>
    <xdr:to>
      <xdr:col>6</xdr:col>
      <xdr:colOff>38100</xdr:colOff>
      <xdr:row>36</xdr:row>
      <xdr:rowOff>138967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155494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8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3273</xdr:rowOff>
    </xdr:from>
    <xdr:to>
      <xdr:col>24</xdr:col>
      <xdr:colOff>114300</xdr:colOff>
      <xdr:row>35</xdr:row>
      <xdr:rowOff>104873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0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26150</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85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142164</xdr:rowOff>
    </xdr:from>
    <xdr:to>
      <xdr:col>20</xdr:col>
      <xdr:colOff>38100</xdr:colOff>
      <xdr:row>36</xdr:row>
      <xdr:rowOff>72314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4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63441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23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137526</xdr:rowOff>
    </xdr:from>
    <xdr:to>
      <xdr:col>15</xdr:col>
      <xdr:colOff>101600</xdr:colOff>
      <xdr:row>36</xdr:row>
      <xdr:rowOff>67676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3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58803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23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115842</xdr:rowOff>
    </xdr:from>
    <xdr:to>
      <xdr:col>10</xdr:col>
      <xdr:colOff>165100</xdr:colOff>
      <xdr:row>37</xdr:row>
      <xdr:rowOff>45992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8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37119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38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77209</xdr:rowOff>
    </xdr:from>
    <xdr:to>
      <xdr:col>6</xdr:col>
      <xdr:colOff>38100</xdr:colOff>
      <xdr:row>37</xdr:row>
      <xdr:rowOff>7359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4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169936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34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48793</xdr:rowOff>
    </xdr:from>
    <xdr:to>
      <xdr:col>24</xdr:col>
      <xdr:colOff>62865</xdr:colOff>
      <xdr:row>59</xdr:row>
      <xdr:rowOff>31896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21293"/>
          <a:ext cx="1270" cy="152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35723</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5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31896</xdr:rowOff>
    </xdr:from>
    <xdr:to>
      <xdr:col>24</xdr:col>
      <xdr:colOff>152400</xdr:colOff>
      <xdr:row>59</xdr:row>
      <xdr:rowOff>31896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166920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96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48793</xdr:rowOff>
    </xdr:from>
    <xdr:to>
      <xdr:col>24</xdr:col>
      <xdr:colOff>152400</xdr:colOff>
      <xdr:row>50</xdr:row>
      <xdr:rowOff>48793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21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92856</xdr:rowOff>
    </xdr:from>
    <xdr:to>
      <xdr:col>24</xdr:col>
      <xdr:colOff>63500</xdr:colOff>
      <xdr:row>57</xdr:row>
      <xdr:rowOff>53575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694056"/>
          <a:ext cx="838200" cy="13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139685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397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116808</xdr:rowOff>
    </xdr:from>
    <xdr:to>
      <xdr:col>24</xdr:col>
      <xdr:colOff>114300</xdr:colOff>
      <xdr:row>56</xdr:row>
      <xdr:rowOff>46958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5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53575</xdr:rowOff>
    </xdr:from>
    <xdr:to>
      <xdr:col>19</xdr:col>
      <xdr:colOff>177800</xdr:colOff>
      <xdr:row>57</xdr:row>
      <xdr:rowOff>138938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826225"/>
          <a:ext cx="889000" cy="8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13900</xdr:rowOff>
    </xdr:from>
    <xdr:to>
      <xdr:col>20</xdr:col>
      <xdr:colOff>38100</xdr:colOff>
      <xdr:row>56</xdr:row>
      <xdr:rowOff>115500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132027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39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138938</xdr:rowOff>
    </xdr:from>
    <xdr:to>
      <xdr:col>15</xdr:col>
      <xdr:colOff>50800</xdr:colOff>
      <xdr:row>58</xdr:row>
      <xdr:rowOff>120841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911588"/>
          <a:ext cx="889000" cy="15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15005</xdr:rowOff>
    </xdr:from>
    <xdr:to>
      <xdr:col>15</xdr:col>
      <xdr:colOff>101600</xdr:colOff>
      <xdr:row>57</xdr:row>
      <xdr:rowOff>116605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8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133132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56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120841</xdr:rowOff>
    </xdr:from>
    <xdr:to>
      <xdr:col>10</xdr:col>
      <xdr:colOff>114300</xdr:colOff>
      <xdr:row>59</xdr:row>
      <xdr:rowOff>1130</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64941"/>
          <a:ext cx="889000" cy="51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87605</xdr:rowOff>
    </xdr:from>
    <xdr:to>
      <xdr:col>10</xdr:col>
      <xdr:colOff>165100</xdr:colOff>
      <xdr:row>58</xdr:row>
      <xdr:rowOff>17755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6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34282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3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140297</xdr:rowOff>
    </xdr:from>
    <xdr:to>
      <xdr:col>6</xdr:col>
      <xdr:colOff>38100</xdr:colOff>
      <xdr:row>58</xdr:row>
      <xdr:rowOff>70447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86974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68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42056</xdr:rowOff>
    </xdr:from>
    <xdr:to>
      <xdr:col>24</xdr:col>
      <xdr:colOff>114300</xdr:colOff>
      <xdr:row>56</xdr:row>
      <xdr:rowOff>143656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64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20483</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62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2775</xdr:rowOff>
    </xdr:from>
    <xdr:to>
      <xdr:col>20</xdr:col>
      <xdr:colOff>38100</xdr:colOff>
      <xdr:row>57</xdr:row>
      <xdr:rowOff>104375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7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95502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86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88138</xdr:rowOff>
    </xdr:from>
    <xdr:to>
      <xdr:col>15</xdr:col>
      <xdr:colOff>101600</xdr:colOff>
      <xdr:row>58</xdr:row>
      <xdr:rowOff>18288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6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9415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53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70041</xdr:rowOff>
    </xdr:from>
    <xdr:to>
      <xdr:col>10</xdr:col>
      <xdr:colOff>165100</xdr:colOff>
      <xdr:row>59</xdr:row>
      <xdr:rowOff>191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01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162768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10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121780</xdr:rowOff>
    </xdr:from>
    <xdr:to>
      <xdr:col>6</xdr:col>
      <xdr:colOff>38100</xdr:colOff>
      <xdr:row>59</xdr:row>
      <xdr:rowOff>51930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6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43057</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15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9764</xdr:rowOff>
    </xdr:from>
    <xdr:to>
      <xdr:col>24</xdr:col>
      <xdr:colOff>62865</xdr:colOff>
      <xdr:row>78</xdr:row>
      <xdr:rowOff>106507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11264"/>
          <a:ext cx="1270" cy="1468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110334</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83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106507</xdr:rowOff>
    </xdr:from>
    <xdr:to>
      <xdr:col>24</xdr:col>
      <xdr:colOff>152400</xdr:colOff>
      <xdr:row>78</xdr:row>
      <xdr:rowOff>106507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127891</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78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9764</xdr:rowOff>
    </xdr:from>
    <xdr:to>
      <xdr:col>24</xdr:col>
      <xdr:colOff>152400</xdr:colOff>
      <xdr:row>70</xdr:row>
      <xdr:rowOff>9764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128818</xdr:rowOff>
    </xdr:from>
    <xdr:to>
      <xdr:col>24</xdr:col>
      <xdr:colOff>63500</xdr:colOff>
      <xdr:row>76</xdr:row>
      <xdr:rowOff>138602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159018"/>
          <a:ext cx="838200" cy="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116795</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469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138368</xdr:rowOff>
    </xdr:from>
    <xdr:to>
      <xdr:col>24</xdr:col>
      <xdr:colOff>114300</xdr:colOff>
      <xdr:row>77</xdr:row>
      <xdr:rowOff>68518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6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122692</xdr:rowOff>
    </xdr:from>
    <xdr:to>
      <xdr:col>19</xdr:col>
      <xdr:colOff>177800</xdr:colOff>
      <xdr:row>76</xdr:row>
      <xdr:rowOff>128818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152892"/>
          <a:ext cx="889000" cy="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148884</xdr:rowOff>
    </xdr:from>
    <xdr:to>
      <xdr:col>20</xdr:col>
      <xdr:colOff>38100</xdr:colOff>
      <xdr:row>77</xdr:row>
      <xdr:rowOff>79034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1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70161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271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122692</xdr:rowOff>
    </xdr:from>
    <xdr:to>
      <xdr:col>15</xdr:col>
      <xdr:colOff>50800</xdr:colOff>
      <xdr:row>76</xdr:row>
      <xdr:rowOff>130465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152892"/>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156383</xdr:rowOff>
    </xdr:from>
    <xdr:to>
      <xdr:col>15</xdr:col>
      <xdr:colOff>101600</xdr:colOff>
      <xdr:row>77</xdr:row>
      <xdr:rowOff>86533</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77660</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279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120132</xdr:rowOff>
    </xdr:from>
    <xdr:to>
      <xdr:col>10</xdr:col>
      <xdr:colOff>114300</xdr:colOff>
      <xdr:row>76</xdr:row>
      <xdr:rowOff>130465</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150332"/>
          <a:ext cx="889000" cy="1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158304</xdr:rowOff>
    </xdr:from>
    <xdr:to>
      <xdr:col>10</xdr:col>
      <xdr:colOff>165100</xdr:colOff>
      <xdr:row>77</xdr:row>
      <xdr:rowOff>88454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8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79581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281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165069</xdr:rowOff>
    </xdr:from>
    <xdr:to>
      <xdr:col>6</xdr:col>
      <xdr:colOff>38100</xdr:colOff>
      <xdr:row>77</xdr:row>
      <xdr:rowOff>95219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9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86346</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287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87802</xdr:rowOff>
    </xdr:from>
    <xdr:to>
      <xdr:col>24</xdr:col>
      <xdr:colOff>114300</xdr:colOff>
      <xdr:row>77</xdr:row>
      <xdr:rowOff>17952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11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110679</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969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78018</xdr:rowOff>
    </xdr:from>
    <xdr:to>
      <xdr:col>20</xdr:col>
      <xdr:colOff>38100</xdr:colOff>
      <xdr:row>77</xdr:row>
      <xdr:rowOff>8168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10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24695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288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71892</xdr:rowOff>
    </xdr:from>
    <xdr:to>
      <xdr:col>15</xdr:col>
      <xdr:colOff>101600</xdr:colOff>
      <xdr:row>77</xdr:row>
      <xdr:rowOff>2042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10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18570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2877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79665</xdr:rowOff>
    </xdr:from>
    <xdr:to>
      <xdr:col>10</xdr:col>
      <xdr:colOff>165100</xdr:colOff>
      <xdr:row>77</xdr:row>
      <xdr:rowOff>9815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10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26342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288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69332</xdr:rowOff>
    </xdr:from>
    <xdr:to>
      <xdr:col>6</xdr:col>
      <xdr:colOff>38100</xdr:colOff>
      <xdr:row>76</xdr:row>
      <xdr:rowOff>170932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09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16009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287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150076</xdr:rowOff>
    </xdr:from>
    <xdr:to>
      <xdr:col>24</xdr:col>
      <xdr:colOff>62865</xdr:colOff>
      <xdr:row>99</xdr:row>
      <xdr:rowOff>80721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752026"/>
          <a:ext cx="1270" cy="1302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84548</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5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80721</xdr:rowOff>
    </xdr:from>
    <xdr:to>
      <xdr:col>24</xdr:col>
      <xdr:colOff>152400</xdr:colOff>
      <xdr:row>99</xdr:row>
      <xdr:rowOff>80721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5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96753</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52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150076</xdr:rowOff>
    </xdr:from>
    <xdr:to>
      <xdr:col>24</xdr:col>
      <xdr:colOff>152400</xdr:colOff>
      <xdr:row>91</xdr:row>
      <xdr:rowOff>150076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752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112751</xdr:rowOff>
    </xdr:from>
    <xdr:to>
      <xdr:col>24</xdr:col>
      <xdr:colOff>63500</xdr:colOff>
      <xdr:row>96</xdr:row>
      <xdr:rowOff>54369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400501"/>
          <a:ext cx="838200" cy="11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110596</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5697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132169</xdr:rowOff>
    </xdr:from>
    <xdr:to>
      <xdr:col>24</xdr:col>
      <xdr:colOff>114300</xdr:colOff>
      <xdr:row>97</xdr:row>
      <xdr:rowOff>62319</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59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112751</xdr:rowOff>
    </xdr:from>
    <xdr:to>
      <xdr:col>19</xdr:col>
      <xdr:colOff>177800</xdr:colOff>
      <xdr:row>97</xdr:row>
      <xdr:rowOff>99364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400501"/>
          <a:ext cx="889000" cy="32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162864</xdr:rowOff>
    </xdr:from>
    <xdr:to>
      <xdr:col>20</xdr:col>
      <xdr:colOff>38100</xdr:colOff>
      <xdr:row>96</xdr:row>
      <xdr:rowOff>93014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5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84141</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543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99364</xdr:rowOff>
    </xdr:from>
    <xdr:to>
      <xdr:col>15</xdr:col>
      <xdr:colOff>50800</xdr:colOff>
      <xdr:row>97</xdr:row>
      <xdr:rowOff>122783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730014"/>
          <a:ext cx="889000" cy="2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116700</xdr:rowOff>
    </xdr:from>
    <xdr:to>
      <xdr:col>15</xdr:col>
      <xdr:colOff>101600</xdr:colOff>
      <xdr:row>98</xdr:row>
      <xdr:rowOff>46850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74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37977</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84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122783</xdr:rowOff>
    </xdr:from>
    <xdr:to>
      <xdr:col>10</xdr:col>
      <xdr:colOff>114300</xdr:colOff>
      <xdr:row>97</xdr:row>
      <xdr:rowOff>167945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753433"/>
          <a:ext cx="889000" cy="45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9703</xdr:rowOff>
    </xdr:from>
    <xdr:to>
      <xdr:col>10</xdr:col>
      <xdr:colOff>165100</xdr:colOff>
      <xdr:row>98</xdr:row>
      <xdr:rowOff>111303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102430</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19795" y="16904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72961</xdr:rowOff>
    </xdr:from>
    <xdr:to>
      <xdr:col>6</xdr:col>
      <xdr:colOff>38100</xdr:colOff>
      <xdr:row>99</xdr:row>
      <xdr:rowOff>3111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87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165688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96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3569</xdr:rowOff>
    </xdr:from>
    <xdr:to>
      <xdr:col>24</xdr:col>
      <xdr:colOff>114300</xdr:colOff>
      <xdr:row>96</xdr:row>
      <xdr:rowOff>105169</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46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26446</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314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61951</xdr:rowOff>
    </xdr:from>
    <xdr:to>
      <xdr:col>20</xdr:col>
      <xdr:colOff>38100</xdr:colOff>
      <xdr:row>95</xdr:row>
      <xdr:rowOff>163551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34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8628</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6124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48564</xdr:rowOff>
    </xdr:from>
    <xdr:to>
      <xdr:col>15</xdr:col>
      <xdr:colOff>101600</xdr:colOff>
      <xdr:row>97</xdr:row>
      <xdr:rowOff>150164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67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166691</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6454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71983</xdr:rowOff>
    </xdr:from>
    <xdr:to>
      <xdr:col>10</xdr:col>
      <xdr:colOff>165100</xdr:colOff>
      <xdr:row>98</xdr:row>
      <xdr:rowOff>2133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70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18660</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6477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117145</xdr:rowOff>
    </xdr:from>
    <xdr:to>
      <xdr:col>6</xdr:col>
      <xdr:colOff>38100</xdr:colOff>
      <xdr:row>98</xdr:row>
      <xdr:rowOff>47295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74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63822</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30795" y="16523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165532</xdr:rowOff>
    </xdr:from>
    <xdr:to>
      <xdr:col>54</xdr:col>
      <xdr:colOff>189865</xdr:colOff>
      <xdr:row>38</xdr:row>
      <xdr:rowOff>102884</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994832"/>
          <a:ext cx="1270" cy="623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106711</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62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102884</xdr:rowOff>
    </xdr:from>
    <xdr:to>
      <xdr:col>55</xdr:col>
      <xdr:colOff>88900</xdr:colOff>
      <xdr:row>38</xdr:row>
      <xdr:rowOff>102884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61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112209</xdr:rowOff>
    </xdr:from>
    <xdr:ext cx="534377"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77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165532</xdr:rowOff>
    </xdr:from>
    <xdr:to>
      <xdr:col>55</xdr:col>
      <xdr:colOff>88900</xdr:colOff>
      <xdr:row>34</xdr:row>
      <xdr:rowOff>165532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99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38409</xdr:rowOff>
    </xdr:from>
    <xdr:to>
      <xdr:col>55</xdr:col>
      <xdr:colOff>0</xdr:colOff>
      <xdr:row>36</xdr:row>
      <xdr:rowOff>96386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210609"/>
          <a:ext cx="838200" cy="5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100235</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272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121808</xdr:rowOff>
    </xdr:from>
    <xdr:to>
      <xdr:col>55</xdr:col>
      <xdr:colOff>50800</xdr:colOff>
      <xdr:row>37</xdr:row>
      <xdr:rowOff>51958</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29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13839</xdr:rowOff>
    </xdr:from>
    <xdr:to>
      <xdr:col>50</xdr:col>
      <xdr:colOff>114300</xdr:colOff>
      <xdr:row>36</xdr:row>
      <xdr:rowOff>96386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5157339"/>
          <a:ext cx="889000" cy="111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163424</xdr:rowOff>
    </xdr:from>
    <xdr:to>
      <xdr:col>50</xdr:col>
      <xdr:colOff>165100</xdr:colOff>
      <xdr:row>37</xdr:row>
      <xdr:rowOff>93574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33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84701</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4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13839</xdr:rowOff>
    </xdr:from>
    <xdr:to>
      <xdr:col>45</xdr:col>
      <xdr:colOff>177800</xdr:colOff>
      <xdr:row>36</xdr:row>
      <xdr:rowOff>122958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5157339"/>
          <a:ext cx="889000" cy="113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89292</xdr:rowOff>
    </xdr:from>
    <xdr:to>
      <xdr:col>46</xdr:col>
      <xdr:colOff>38100</xdr:colOff>
      <xdr:row>31</xdr:row>
      <xdr:rowOff>19442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523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10569</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50795" y="5325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122958</xdr:rowOff>
    </xdr:from>
    <xdr:to>
      <xdr:col>41</xdr:col>
      <xdr:colOff>50800</xdr:colOff>
      <xdr:row>36</xdr:row>
      <xdr:rowOff>165771</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295158"/>
          <a:ext cx="889000" cy="4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72865</xdr:rowOff>
    </xdr:from>
    <xdr:to>
      <xdr:col>41</xdr:col>
      <xdr:colOff>101600</xdr:colOff>
      <xdr:row>38</xdr:row>
      <xdr:rowOff>3015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41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165592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50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87158</xdr:rowOff>
    </xdr:from>
    <xdr:to>
      <xdr:col>36</xdr:col>
      <xdr:colOff>165100</xdr:colOff>
      <xdr:row>38</xdr:row>
      <xdr:rowOff>17308</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4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8435</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52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159059</xdr:rowOff>
    </xdr:from>
    <xdr:to>
      <xdr:col>55</xdr:col>
      <xdr:colOff>50800</xdr:colOff>
      <xdr:row>36</xdr:row>
      <xdr:rowOff>89209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15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10486</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01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45586</xdr:rowOff>
    </xdr:from>
    <xdr:to>
      <xdr:col>50</xdr:col>
      <xdr:colOff>165100</xdr:colOff>
      <xdr:row>36</xdr:row>
      <xdr:rowOff>147186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21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163713</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599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134489</xdr:rowOff>
    </xdr:from>
    <xdr:to>
      <xdr:col>46</xdr:col>
      <xdr:colOff>38100</xdr:colOff>
      <xdr:row>30</xdr:row>
      <xdr:rowOff>64639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510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81166</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50795" y="4881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72158</xdr:rowOff>
    </xdr:from>
    <xdr:to>
      <xdr:col>41</xdr:col>
      <xdr:colOff>101600</xdr:colOff>
      <xdr:row>37</xdr:row>
      <xdr:rowOff>2308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24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18835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01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114971</xdr:rowOff>
    </xdr:from>
    <xdr:to>
      <xdr:col>36</xdr:col>
      <xdr:colOff>165100</xdr:colOff>
      <xdr:row>37</xdr:row>
      <xdr:rowOff>45121</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28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61648</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06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47300</xdr:rowOff>
    </xdr:from>
    <xdr:to>
      <xdr:col>54</xdr:col>
      <xdr:colOff>189865</xdr:colOff>
      <xdr:row>59</xdr:row>
      <xdr:rowOff>30200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619800"/>
          <a:ext cx="1270" cy="1525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34027</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4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30200</xdr:rowOff>
    </xdr:from>
    <xdr:to>
      <xdr:col>55</xdr:col>
      <xdr:colOff>88900</xdr:colOff>
      <xdr:row>59</xdr:row>
      <xdr:rowOff>30200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4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165427</xdr:rowOff>
    </xdr:from>
    <xdr:ext cx="534377"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39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47300</xdr:rowOff>
    </xdr:from>
    <xdr:to>
      <xdr:col>55</xdr:col>
      <xdr:colOff>88900</xdr:colOff>
      <xdr:row>50</xdr:row>
      <xdr:rowOff>47300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6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16621</xdr:rowOff>
    </xdr:from>
    <xdr:to>
      <xdr:col>55</xdr:col>
      <xdr:colOff>0</xdr:colOff>
      <xdr:row>57</xdr:row>
      <xdr:rowOff>26017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8760571"/>
          <a:ext cx="838200" cy="103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108211</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537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85334</xdr:rowOff>
    </xdr:from>
    <xdr:to>
      <xdr:col>55</xdr:col>
      <xdr:colOff>50800</xdr:colOff>
      <xdr:row>57</xdr:row>
      <xdr:rowOff>15484</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68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16621</xdr:rowOff>
    </xdr:from>
    <xdr:to>
      <xdr:col>50</xdr:col>
      <xdr:colOff>114300</xdr:colOff>
      <xdr:row>55</xdr:row>
      <xdr:rowOff>102850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8760571"/>
          <a:ext cx="889000" cy="77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7381</xdr:rowOff>
    </xdr:from>
    <xdr:to>
      <xdr:col>50</xdr:col>
      <xdr:colOff>165100</xdr:colOff>
      <xdr:row>56</xdr:row>
      <xdr:rowOff>108981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60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100108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70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77224</xdr:rowOff>
    </xdr:from>
    <xdr:to>
      <xdr:col>45</xdr:col>
      <xdr:colOff>177800</xdr:colOff>
      <xdr:row>55</xdr:row>
      <xdr:rowOff>102850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9506974"/>
          <a:ext cx="889000" cy="2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163858</xdr:rowOff>
    </xdr:from>
    <xdr:to>
      <xdr:col>46</xdr:col>
      <xdr:colOff>38100</xdr:colOff>
      <xdr:row>56</xdr:row>
      <xdr:rowOff>94008</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59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85135</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68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77224</xdr:rowOff>
    </xdr:from>
    <xdr:to>
      <xdr:col>41</xdr:col>
      <xdr:colOff>50800</xdr:colOff>
      <xdr:row>56</xdr:row>
      <xdr:rowOff>166332</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506974"/>
          <a:ext cx="889000" cy="26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28458</xdr:rowOff>
    </xdr:from>
    <xdr:to>
      <xdr:col>41</xdr:col>
      <xdr:colOff>101600</xdr:colOff>
      <xdr:row>56</xdr:row>
      <xdr:rowOff>130058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62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121185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72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130665</xdr:rowOff>
    </xdr:from>
    <xdr:to>
      <xdr:col>36</xdr:col>
      <xdr:colOff>165100</xdr:colOff>
      <xdr:row>57</xdr:row>
      <xdr:rowOff>60815</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73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51942</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82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146667</xdr:rowOff>
    </xdr:from>
    <xdr:to>
      <xdr:col>55</xdr:col>
      <xdr:colOff>50800</xdr:colOff>
      <xdr:row>57</xdr:row>
      <xdr:rowOff>76817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74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125094</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72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137271</xdr:rowOff>
    </xdr:from>
    <xdr:to>
      <xdr:col>50</xdr:col>
      <xdr:colOff>165100</xdr:colOff>
      <xdr:row>51</xdr:row>
      <xdr:rowOff>67421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870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49</xdr:row>
      <xdr:rowOff>83948</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848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52050</xdr:rowOff>
    </xdr:from>
    <xdr:to>
      <xdr:col>46</xdr:col>
      <xdr:colOff>38100</xdr:colOff>
      <xdr:row>55</xdr:row>
      <xdr:rowOff>153650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4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170177</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25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26424</xdr:rowOff>
    </xdr:from>
    <xdr:to>
      <xdr:col>41</xdr:col>
      <xdr:colOff>101600</xdr:colOff>
      <xdr:row>55</xdr:row>
      <xdr:rowOff>128024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45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144551</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23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115532</xdr:rowOff>
    </xdr:from>
    <xdr:to>
      <xdr:col>36</xdr:col>
      <xdr:colOff>165100</xdr:colOff>
      <xdr:row>57</xdr:row>
      <xdr:rowOff>45682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71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62209</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49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71989</xdr:rowOff>
    </xdr:from>
    <xdr:to>
      <xdr:col>54</xdr:col>
      <xdr:colOff>189865</xdr:colOff>
      <xdr:row>78</xdr:row>
      <xdr:rowOff>124338</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416389"/>
          <a:ext cx="1270" cy="1081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128165</xdr:rowOff>
    </xdr:from>
    <xdr:ext cx="378565"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124338</xdr:rowOff>
    </xdr:from>
    <xdr:to>
      <xdr:col>55</xdr:col>
      <xdr:colOff>88900</xdr:colOff>
      <xdr:row>78</xdr:row>
      <xdr:rowOff>124338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18666</xdr:rowOff>
    </xdr:from>
    <xdr:ext cx="534377"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1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71989</xdr:rowOff>
    </xdr:from>
    <xdr:to>
      <xdr:col>55</xdr:col>
      <xdr:colOff>88900</xdr:colOff>
      <xdr:row>72</xdr:row>
      <xdr:rowOff>71989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416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44374</xdr:rowOff>
    </xdr:from>
    <xdr:to>
      <xdr:col>55</xdr:col>
      <xdr:colOff>0</xdr:colOff>
      <xdr:row>78</xdr:row>
      <xdr:rowOff>121138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417474"/>
          <a:ext cx="838200" cy="7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145519</xdr:rowOff>
    </xdr:from>
    <xdr:ext cx="469744"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0042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122642</xdr:rowOff>
    </xdr:from>
    <xdr:to>
      <xdr:col>55</xdr:col>
      <xdr:colOff>50800</xdr:colOff>
      <xdr:row>77</xdr:row>
      <xdr:rowOff>52792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15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161874</xdr:rowOff>
    </xdr:from>
    <xdr:to>
      <xdr:col>50</xdr:col>
      <xdr:colOff>114300</xdr:colOff>
      <xdr:row>78</xdr:row>
      <xdr:rowOff>44374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192074"/>
          <a:ext cx="889000" cy="2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70383</xdr:rowOff>
    </xdr:from>
    <xdr:to>
      <xdr:col>50</xdr:col>
      <xdr:colOff>165100</xdr:colOff>
      <xdr:row>77</xdr:row>
      <xdr:rowOff>533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10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17060</xdr:rowOff>
    </xdr:from>
    <xdr:ext cx="469744"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404428" y="1287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161874</xdr:rowOff>
    </xdr:from>
    <xdr:to>
      <xdr:col>45</xdr:col>
      <xdr:colOff>177800</xdr:colOff>
      <xdr:row>78</xdr:row>
      <xdr:rowOff>70296</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192074"/>
          <a:ext cx="889000" cy="25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135214</xdr:rowOff>
    </xdr:from>
    <xdr:to>
      <xdr:col>46</xdr:col>
      <xdr:colOff>38100</xdr:colOff>
      <xdr:row>76</xdr:row>
      <xdr:rowOff>65363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29939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81891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276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70296</xdr:rowOff>
    </xdr:from>
    <xdr:to>
      <xdr:col>41</xdr:col>
      <xdr:colOff>50800</xdr:colOff>
      <xdr:row>78</xdr:row>
      <xdr:rowOff>97227</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443396"/>
          <a:ext cx="889000" cy="2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140381</xdr:rowOff>
    </xdr:from>
    <xdr:to>
      <xdr:col>41</xdr:col>
      <xdr:colOff>101600</xdr:colOff>
      <xdr:row>76</xdr:row>
      <xdr:rowOff>70531</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299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87058</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277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63342</xdr:rowOff>
    </xdr:from>
    <xdr:to>
      <xdr:col>36</xdr:col>
      <xdr:colOff>165100</xdr:colOff>
      <xdr:row>76</xdr:row>
      <xdr:rowOff>164942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09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10020</xdr:rowOff>
    </xdr:from>
    <xdr:ext cx="469744"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37428" y="1286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70338</xdr:rowOff>
    </xdr:from>
    <xdr:to>
      <xdr:col>55</xdr:col>
      <xdr:colOff>50800</xdr:colOff>
      <xdr:row>79</xdr:row>
      <xdr:rowOff>488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4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156715</xdr:rowOff>
    </xdr:from>
    <xdr:ext cx="378565"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358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165024</xdr:rowOff>
    </xdr:from>
    <xdr:to>
      <xdr:col>50</xdr:col>
      <xdr:colOff>165100</xdr:colOff>
      <xdr:row>78</xdr:row>
      <xdr:rowOff>95174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36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86301</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04428" y="13459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111074</xdr:rowOff>
    </xdr:from>
    <xdr:to>
      <xdr:col>46</xdr:col>
      <xdr:colOff>38100</xdr:colOff>
      <xdr:row>77</xdr:row>
      <xdr:rowOff>41224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14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32351</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15428" y="13234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19496</xdr:rowOff>
    </xdr:from>
    <xdr:to>
      <xdr:col>41</xdr:col>
      <xdr:colOff>101600</xdr:colOff>
      <xdr:row>78</xdr:row>
      <xdr:rowOff>121096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39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112223</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26428" y="1348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46427</xdr:rowOff>
    </xdr:from>
    <xdr:to>
      <xdr:col>36</xdr:col>
      <xdr:colOff>165100</xdr:colOff>
      <xdr:row>78</xdr:row>
      <xdr:rowOff>148027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1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78</xdr:row>
      <xdr:rowOff>139154</xdr:rowOff>
    </xdr:from>
    <xdr:ext cx="378565"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83017" y="13512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32372</xdr:rowOff>
    </xdr:from>
    <xdr:to>
      <xdr:col>54</xdr:col>
      <xdr:colOff>189865</xdr:colOff>
      <xdr:row>98</xdr:row>
      <xdr:rowOff>91866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634322"/>
          <a:ext cx="1270" cy="125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95693</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89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91866</xdr:rowOff>
    </xdr:from>
    <xdr:to>
      <xdr:col>55</xdr:col>
      <xdr:colOff>88900</xdr:colOff>
      <xdr:row>98</xdr:row>
      <xdr:rowOff>91866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89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150499</xdr:rowOff>
    </xdr:from>
    <xdr:ext cx="534377"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40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32372</xdr:rowOff>
    </xdr:from>
    <xdr:to>
      <xdr:col>55</xdr:col>
      <xdr:colOff>88900</xdr:colOff>
      <xdr:row>91</xdr:row>
      <xdr:rowOff>32372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63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65157</xdr:rowOff>
    </xdr:from>
    <xdr:to>
      <xdr:col>55</xdr:col>
      <xdr:colOff>0</xdr:colOff>
      <xdr:row>96</xdr:row>
      <xdr:rowOff>24085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5667107"/>
          <a:ext cx="838200" cy="81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62850</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522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84423</xdr:rowOff>
    </xdr:from>
    <xdr:to>
      <xdr:col>55</xdr:col>
      <xdr:colOff>50800</xdr:colOff>
      <xdr:row>97</xdr:row>
      <xdr:rowOff>14573</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5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65157</xdr:rowOff>
    </xdr:from>
    <xdr:to>
      <xdr:col>50</xdr:col>
      <xdr:colOff>114300</xdr:colOff>
      <xdr:row>95</xdr:row>
      <xdr:rowOff>119717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5667107"/>
          <a:ext cx="889000" cy="740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37142</xdr:rowOff>
    </xdr:from>
    <xdr:to>
      <xdr:col>50</xdr:col>
      <xdr:colOff>165100</xdr:colOff>
      <xdr:row>96</xdr:row>
      <xdr:rowOff>138742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49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129869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58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108401</xdr:rowOff>
    </xdr:from>
    <xdr:to>
      <xdr:col>45</xdr:col>
      <xdr:colOff>177800</xdr:colOff>
      <xdr:row>95</xdr:row>
      <xdr:rowOff>119717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7861300" y="16224701"/>
          <a:ext cx="889000" cy="18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75146</xdr:rowOff>
    </xdr:from>
    <xdr:to>
      <xdr:col>46</xdr:col>
      <xdr:colOff>38100</xdr:colOff>
      <xdr:row>97</xdr:row>
      <xdr:rowOff>5296</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53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167873</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62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108401</xdr:rowOff>
    </xdr:from>
    <xdr:to>
      <xdr:col>41</xdr:col>
      <xdr:colOff>50800</xdr:colOff>
      <xdr:row>95</xdr:row>
      <xdr:rowOff>152921</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224701"/>
          <a:ext cx="889000" cy="21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104121</xdr:rowOff>
    </xdr:from>
    <xdr:to>
      <xdr:col>41</xdr:col>
      <xdr:colOff>101600</xdr:colOff>
      <xdr:row>97</xdr:row>
      <xdr:rowOff>34271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56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25398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65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156660</xdr:rowOff>
    </xdr:from>
    <xdr:to>
      <xdr:col>36</xdr:col>
      <xdr:colOff>165100</xdr:colOff>
      <xdr:row>97</xdr:row>
      <xdr:rowOff>86810</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6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77937</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70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144735</xdr:rowOff>
    </xdr:from>
    <xdr:to>
      <xdr:col>55</xdr:col>
      <xdr:colOff>50800</xdr:colOff>
      <xdr:row>96</xdr:row>
      <xdr:rowOff>74885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43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167612</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28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14357</xdr:rowOff>
    </xdr:from>
    <xdr:to>
      <xdr:col>50</xdr:col>
      <xdr:colOff>165100</xdr:colOff>
      <xdr:row>91</xdr:row>
      <xdr:rowOff>115957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561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89</xdr:row>
      <xdr:rowOff>132484</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539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68917</xdr:rowOff>
    </xdr:from>
    <xdr:to>
      <xdr:col>46</xdr:col>
      <xdr:colOff>38100</xdr:colOff>
      <xdr:row>95</xdr:row>
      <xdr:rowOff>170517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35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15594</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1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57601</xdr:rowOff>
    </xdr:from>
    <xdr:to>
      <xdr:col>41</xdr:col>
      <xdr:colOff>101600</xdr:colOff>
      <xdr:row>94</xdr:row>
      <xdr:rowOff>159201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17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4278</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594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102121</xdr:rowOff>
    </xdr:from>
    <xdr:to>
      <xdr:col>36</xdr:col>
      <xdr:colOff>165100</xdr:colOff>
      <xdr:row>96</xdr:row>
      <xdr:rowOff>32271</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38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48798</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16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49349</xdr:rowOff>
    </xdr:from>
    <xdr:to>
      <xdr:col>85</xdr:col>
      <xdr:colOff>126364</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192849"/>
          <a:ext cx="1269" cy="1592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167476</xdr:rowOff>
    </xdr:from>
    <xdr:ext cx="469744"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4968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49349</xdr:rowOff>
    </xdr:from>
    <xdr:to>
      <xdr:col>86</xdr:col>
      <xdr:colOff>25400</xdr:colOff>
      <xdr:row>30</xdr:row>
      <xdr:rowOff>49349</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1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146776</xdr:rowOff>
    </xdr:from>
    <xdr:to>
      <xdr:col>85</xdr:col>
      <xdr:colOff>127000</xdr:colOff>
      <xdr:row>37</xdr:row>
      <xdr:rowOff>146776</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5481300" y="5804626"/>
          <a:ext cx="8382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24873</xdr:rowOff>
    </xdr:from>
    <xdr:ext cx="378565"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5399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46446</xdr:rowOff>
    </xdr:from>
    <xdr:to>
      <xdr:col>85</xdr:col>
      <xdr:colOff>177800</xdr:colOff>
      <xdr:row>38</xdr:row>
      <xdr:rowOff>148046</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56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31931</xdr:rowOff>
    </xdr:from>
    <xdr:to>
      <xdr:col>81</xdr:col>
      <xdr:colOff>50800</xdr:colOff>
      <xdr:row>37</xdr:row>
      <xdr:rowOff>146776</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4592300" y="6204131"/>
          <a:ext cx="889000" cy="28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82369</xdr:rowOff>
    </xdr:from>
    <xdr:to>
      <xdr:col>81</xdr:col>
      <xdr:colOff>101600</xdr:colOff>
      <xdr:row>39</xdr:row>
      <xdr:rowOff>12519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597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3646</xdr:rowOff>
    </xdr:from>
    <xdr:ext cx="378565"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2017" y="6690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31931</xdr:rowOff>
    </xdr:from>
    <xdr:to>
      <xdr:col>76</xdr:col>
      <xdr:colOff>114300</xdr:colOff>
      <xdr:row>38</xdr:row>
      <xdr:rowOff>135346</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3703300" y="6204131"/>
          <a:ext cx="889000" cy="44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162923</xdr:rowOff>
    </xdr:from>
    <xdr:to>
      <xdr:col>76</xdr:col>
      <xdr:colOff>165100</xdr:colOff>
      <xdr:row>37</xdr:row>
      <xdr:rowOff>93073</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33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84200</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3017" y="6427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55880</xdr:rowOff>
    </xdr:from>
    <xdr:to>
      <xdr:col>71</xdr:col>
      <xdr:colOff>177800</xdr:colOff>
      <xdr:row>38</xdr:row>
      <xdr:rowOff>135346</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2814300" y="6570980"/>
          <a:ext cx="889000" cy="7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100330</xdr:rowOff>
    </xdr:from>
    <xdr:to>
      <xdr:col>72</xdr:col>
      <xdr:colOff>38100</xdr:colOff>
      <xdr:row>38</xdr:row>
      <xdr:rowOff>30480</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44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47007</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4017" y="6219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160201</xdr:rowOff>
    </xdr:from>
    <xdr:to>
      <xdr:col>67</xdr:col>
      <xdr:colOff>101600</xdr:colOff>
      <xdr:row>38</xdr:row>
      <xdr:rowOff>90351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50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106878</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5017" y="6279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95976</xdr:rowOff>
    </xdr:from>
    <xdr:to>
      <xdr:col>85</xdr:col>
      <xdr:colOff>177800</xdr:colOff>
      <xdr:row>34</xdr:row>
      <xdr:rowOff>26126</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57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118853</xdr:rowOff>
    </xdr:from>
    <xdr:ext cx="378565"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5605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95976</xdr:rowOff>
    </xdr:from>
    <xdr:to>
      <xdr:col>81</xdr:col>
      <xdr:colOff>101600</xdr:colOff>
      <xdr:row>38</xdr:row>
      <xdr:rowOff>26126</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43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42653</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92017" y="6214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152581</xdr:rowOff>
    </xdr:from>
    <xdr:to>
      <xdr:col>76</xdr:col>
      <xdr:colOff>165100</xdr:colOff>
      <xdr:row>36</xdr:row>
      <xdr:rowOff>82731</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15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34</xdr:row>
      <xdr:rowOff>99258</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403017" y="5928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84546</xdr:rowOff>
    </xdr:from>
    <xdr:to>
      <xdr:col>72</xdr:col>
      <xdr:colOff>38100</xdr:colOff>
      <xdr:row>39</xdr:row>
      <xdr:rowOff>14696</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59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5823</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4017" y="6692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5080</xdr:rowOff>
    </xdr:from>
    <xdr:to>
      <xdr:col>67</xdr:col>
      <xdr:colOff>101600</xdr:colOff>
      <xdr:row>38</xdr:row>
      <xdr:rowOff>106680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52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97807</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5017" y="6612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82512</xdr:rowOff>
    </xdr:from>
    <xdr:to>
      <xdr:col>85</xdr:col>
      <xdr:colOff>126364</xdr:colOff>
      <xdr:row>78</xdr:row>
      <xdr:rowOff>30544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084012"/>
          <a:ext cx="1269" cy="1319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34371</xdr:rowOff>
    </xdr:from>
    <xdr:ext cx="469744"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40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30544</xdr:rowOff>
    </xdr:from>
    <xdr:to>
      <xdr:col>86</xdr:col>
      <xdr:colOff>25400</xdr:colOff>
      <xdr:row>78</xdr:row>
      <xdr:rowOff>30544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4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29189</xdr:rowOff>
    </xdr:from>
    <xdr:ext cx="534377"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85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82512</xdr:rowOff>
    </xdr:from>
    <xdr:to>
      <xdr:col>86</xdr:col>
      <xdr:colOff>25400</xdr:colOff>
      <xdr:row>70</xdr:row>
      <xdr:rowOff>82512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08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144805</xdr:rowOff>
    </xdr:from>
    <xdr:to>
      <xdr:col>85</xdr:col>
      <xdr:colOff>127000</xdr:colOff>
      <xdr:row>75</xdr:row>
      <xdr:rowOff>13856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5481300" y="12832105"/>
          <a:ext cx="838200" cy="40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152767</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301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2890</xdr:rowOff>
    </xdr:from>
    <xdr:to>
      <xdr:col>85</xdr:col>
      <xdr:colOff>177800</xdr:colOff>
      <xdr:row>76</xdr:row>
      <xdr:rowOff>104490</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3033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144805</xdr:rowOff>
    </xdr:from>
    <xdr:to>
      <xdr:col>81</xdr:col>
      <xdr:colOff>50800</xdr:colOff>
      <xdr:row>75</xdr:row>
      <xdr:rowOff>23838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4592300" y="12832105"/>
          <a:ext cx="889000" cy="5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165443</xdr:rowOff>
    </xdr:from>
    <xdr:to>
      <xdr:col>81</xdr:col>
      <xdr:colOff>101600</xdr:colOff>
      <xdr:row>76</xdr:row>
      <xdr:rowOff>95593</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30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86720</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311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254</xdr:rowOff>
    </xdr:from>
    <xdr:to>
      <xdr:col>76</xdr:col>
      <xdr:colOff>114300</xdr:colOff>
      <xdr:row>75</xdr:row>
      <xdr:rowOff>23838</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3703300" y="12859004"/>
          <a:ext cx="889000" cy="2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1212</xdr:rowOff>
    </xdr:from>
    <xdr:to>
      <xdr:col>76</xdr:col>
      <xdr:colOff>165100</xdr:colOff>
      <xdr:row>76</xdr:row>
      <xdr:rowOff>102812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30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93939</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312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122117</xdr:rowOff>
    </xdr:from>
    <xdr:to>
      <xdr:col>71</xdr:col>
      <xdr:colOff>177800</xdr:colOff>
      <xdr:row>75</xdr:row>
      <xdr:rowOff>254</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2814300" y="12809417"/>
          <a:ext cx="889000" cy="4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159823</xdr:rowOff>
    </xdr:from>
    <xdr:to>
      <xdr:col>72</xdr:col>
      <xdr:colOff>38100</xdr:colOff>
      <xdr:row>76</xdr:row>
      <xdr:rowOff>89973</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301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81100</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311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165424</xdr:rowOff>
    </xdr:from>
    <xdr:to>
      <xdr:col>67</xdr:col>
      <xdr:colOff>101600</xdr:colOff>
      <xdr:row>76</xdr:row>
      <xdr:rowOff>95574</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86701</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311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134506</xdr:rowOff>
    </xdr:from>
    <xdr:to>
      <xdr:col>85</xdr:col>
      <xdr:colOff>177800</xdr:colOff>
      <xdr:row>75</xdr:row>
      <xdr:rowOff>64656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282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157383</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267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94005</xdr:rowOff>
    </xdr:from>
    <xdr:to>
      <xdr:col>81</xdr:col>
      <xdr:colOff>101600</xdr:colOff>
      <xdr:row>75</xdr:row>
      <xdr:rowOff>24155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278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40682</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255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144488</xdr:rowOff>
    </xdr:from>
    <xdr:to>
      <xdr:col>76</xdr:col>
      <xdr:colOff>165100</xdr:colOff>
      <xdr:row>75</xdr:row>
      <xdr:rowOff>74638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283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91165</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260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120904</xdr:rowOff>
    </xdr:from>
    <xdr:to>
      <xdr:col>72</xdr:col>
      <xdr:colOff>38100</xdr:colOff>
      <xdr:row>75</xdr:row>
      <xdr:rowOff>51054</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280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67581</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258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71317</xdr:rowOff>
    </xdr:from>
    <xdr:to>
      <xdr:col>67</xdr:col>
      <xdr:colOff>101600</xdr:colOff>
      <xdr:row>75</xdr:row>
      <xdr:rowOff>1467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275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17994</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253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152806</xdr:rowOff>
    </xdr:from>
    <xdr:to>
      <xdr:col>85</xdr:col>
      <xdr:colOff>126364</xdr:colOff>
      <xdr:row>98</xdr:row>
      <xdr:rowOff>154406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411856"/>
          <a:ext cx="1269" cy="154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158233</xdr:rowOff>
    </xdr:from>
    <xdr:ext cx="469744"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6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154406</xdr:rowOff>
    </xdr:from>
    <xdr:to>
      <xdr:col>86</xdr:col>
      <xdr:colOff>25400</xdr:colOff>
      <xdr:row>98</xdr:row>
      <xdr:rowOff>154406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5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99483</xdr:rowOff>
    </xdr:from>
    <xdr:ext cx="534377"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18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152806</xdr:rowOff>
    </xdr:from>
    <xdr:to>
      <xdr:col>86</xdr:col>
      <xdr:colOff>25400</xdr:colOff>
      <xdr:row>89</xdr:row>
      <xdr:rowOff>152806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41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12331</xdr:rowOff>
    </xdr:from>
    <xdr:to>
      <xdr:col>85</xdr:col>
      <xdr:colOff>127000</xdr:colOff>
      <xdr:row>94</xdr:row>
      <xdr:rowOff>147586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5481300" y="15785731"/>
          <a:ext cx="838200" cy="47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115485</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403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137058</xdr:rowOff>
    </xdr:from>
    <xdr:to>
      <xdr:col>85</xdr:col>
      <xdr:colOff>177800</xdr:colOff>
      <xdr:row>96</xdr:row>
      <xdr:rowOff>67208</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424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12331</xdr:rowOff>
    </xdr:from>
    <xdr:to>
      <xdr:col>81</xdr:col>
      <xdr:colOff>50800</xdr:colOff>
      <xdr:row>96</xdr:row>
      <xdr:rowOff>155702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5785731"/>
          <a:ext cx="889000" cy="829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50876</xdr:rowOff>
    </xdr:from>
    <xdr:to>
      <xdr:col>81</xdr:col>
      <xdr:colOff>101600</xdr:colOff>
      <xdr:row>95</xdr:row>
      <xdr:rowOff>152476</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33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143603</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43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155702</xdr:rowOff>
    </xdr:from>
    <xdr:to>
      <xdr:col>76</xdr:col>
      <xdr:colOff>114300</xdr:colOff>
      <xdr:row>97</xdr:row>
      <xdr:rowOff>81254</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614902"/>
          <a:ext cx="889000" cy="97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2146</xdr:rowOff>
    </xdr:from>
    <xdr:to>
      <xdr:col>76</xdr:col>
      <xdr:colOff>165100</xdr:colOff>
      <xdr:row>97</xdr:row>
      <xdr:rowOff>103746</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63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94873</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57428" y="1672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58204</xdr:rowOff>
    </xdr:from>
    <xdr:to>
      <xdr:col>71</xdr:col>
      <xdr:colOff>177800</xdr:colOff>
      <xdr:row>97</xdr:row>
      <xdr:rowOff>81254</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2814300" y="16688854"/>
          <a:ext cx="889000" cy="2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13500</xdr:rowOff>
    </xdr:from>
    <xdr:to>
      <xdr:col>72</xdr:col>
      <xdr:colOff>38100</xdr:colOff>
      <xdr:row>97</xdr:row>
      <xdr:rowOff>115100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64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131627</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68428" y="1641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13767</xdr:rowOff>
    </xdr:from>
    <xdr:to>
      <xdr:col>67</xdr:col>
      <xdr:colOff>101600</xdr:colOff>
      <xdr:row>97</xdr:row>
      <xdr:rowOff>115367</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64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106494</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79428" y="1673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96786</xdr:rowOff>
    </xdr:from>
    <xdr:to>
      <xdr:col>85</xdr:col>
      <xdr:colOff>177800</xdr:colOff>
      <xdr:row>95</xdr:row>
      <xdr:rowOff>26936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21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119663</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06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132981</xdr:rowOff>
    </xdr:from>
    <xdr:to>
      <xdr:col>81</xdr:col>
      <xdr:colOff>101600</xdr:colOff>
      <xdr:row>92</xdr:row>
      <xdr:rowOff>63131</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573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79658</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551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104902</xdr:rowOff>
    </xdr:from>
    <xdr:to>
      <xdr:col>76</xdr:col>
      <xdr:colOff>165100</xdr:colOff>
      <xdr:row>97</xdr:row>
      <xdr:rowOff>35052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56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51579</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633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30454</xdr:rowOff>
    </xdr:from>
    <xdr:to>
      <xdr:col>72</xdr:col>
      <xdr:colOff>38100</xdr:colOff>
      <xdr:row>97</xdr:row>
      <xdr:rowOff>132054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66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123181</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68428" y="1675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7404</xdr:rowOff>
    </xdr:from>
    <xdr:to>
      <xdr:col>67</xdr:col>
      <xdr:colOff>101600</xdr:colOff>
      <xdr:row>97</xdr:row>
      <xdr:rowOff>109004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63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125531</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79428" y="16413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33401</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176901"/>
          <a:ext cx="1269" cy="1554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151528</xdr:rowOff>
    </xdr:from>
    <xdr:ext cx="469744"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495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33401</xdr:rowOff>
    </xdr:from>
    <xdr:to>
      <xdr:col>116</xdr:col>
      <xdr:colOff>152400</xdr:colOff>
      <xdr:row>30</xdr:row>
      <xdr:rowOff>33401</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17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40149</xdr:rowOff>
    </xdr:from>
    <xdr:ext cx="378565"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2123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17272</xdr:rowOff>
    </xdr:from>
    <xdr:to>
      <xdr:col>116</xdr:col>
      <xdr:colOff>114300</xdr:colOff>
      <xdr:row>37</xdr:row>
      <xdr:rowOff>118872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36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41021</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727571"/>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165862</xdr:rowOff>
    </xdr:from>
    <xdr:to>
      <xdr:col>112</xdr:col>
      <xdr:colOff>38100</xdr:colOff>
      <xdr:row>37</xdr:row>
      <xdr:rowOff>96012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33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112539</xdr:rowOff>
    </xdr:from>
    <xdr:ext cx="378565"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4017" y="6113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36449</xdr:rowOff>
    </xdr:from>
    <xdr:to>
      <xdr:col>107</xdr:col>
      <xdr:colOff>50800</xdr:colOff>
      <xdr:row>39</xdr:row>
      <xdr:rowOff>41021</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722999"/>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89281</xdr:rowOff>
    </xdr:from>
    <xdr:to>
      <xdr:col>107</xdr:col>
      <xdr:colOff>101600</xdr:colOff>
      <xdr:row>37</xdr:row>
      <xdr:rowOff>19431</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261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35958</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03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36449</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8656300" y="6722999"/>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105283</xdr:rowOff>
    </xdr:from>
    <xdr:to>
      <xdr:col>102</xdr:col>
      <xdr:colOff>165100</xdr:colOff>
      <xdr:row>37</xdr:row>
      <xdr:rowOff>35433</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27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51960</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052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48133</xdr:rowOff>
    </xdr:from>
    <xdr:to>
      <xdr:col>98</xdr:col>
      <xdr:colOff>38100</xdr:colOff>
      <xdr:row>37</xdr:row>
      <xdr:rowOff>149733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39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166260</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7017" y="616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161671</xdr:rowOff>
    </xdr:from>
    <xdr:to>
      <xdr:col>107</xdr:col>
      <xdr:colOff>101600</xdr:colOff>
      <xdr:row>39</xdr:row>
      <xdr:rowOff>91821</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7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82948</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769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157099</xdr:rowOff>
    </xdr:from>
    <xdr:to>
      <xdr:col>102</xdr:col>
      <xdr:colOff>165100</xdr:colOff>
      <xdr:row>39</xdr:row>
      <xdr:rowOff>87249</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7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78376</xdr:rowOff>
    </xdr:from>
    <xdr:ext cx="313932"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88333" y="67649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159385</xdr:rowOff>
    </xdr:from>
    <xdr:to>
      <xdr:col>116</xdr:col>
      <xdr:colOff>62864</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560435"/>
          <a:ext cx="1269" cy="1599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106062</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33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159385</xdr:rowOff>
    </xdr:from>
    <xdr:to>
      <xdr:col>116</xdr:col>
      <xdr:colOff>152400</xdr:colOff>
      <xdr:row>49</xdr:row>
      <xdr:rowOff>159385</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56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68453</xdr:rowOff>
    </xdr:from>
    <xdr:to>
      <xdr:col>116</xdr:col>
      <xdr:colOff>63500</xdr:colOff>
      <xdr:row>56</xdr:row>
      <xdr:rowOff>87757</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1323300" y="9669653"/>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57421</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830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78994</xdr:rowOff>
    </xdr:from>
    <xdr:to>
      <xdr:col>116</xdr:col>
      <xdr:colOff>114300</xdr:colOff>
      <xdr:row>58</xdr:row>
      <xdr:rowOff>9144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8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168910</xdr:rowOff>
    </xdr:from>
    <xdr:to>
      <xdr:col>111</xdr:col>
      <xdr:colOff>177800</xdr:colOff>
      <xdr:row>56</xdr:row>
      <xdr:rowOff>68453</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0434300" y="9598660"/>
          <a:ext cx="889000" cy="7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52324</xdr:rowOff>
    </xdr:from>
    <xdr:to>
      <xdr:col>112</xdr:col>
      <xdr:colOff>38100</xdr:colOff>
      <xdr:row>57</xdr:row>
      <xdr:rowOff>153924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82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145051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991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142621</xdr:rowOff>
    </xdr:from>
    <xdr:to>
      <xdr:col>107</xdr:col>
      <xdr:colOff>50800</xdr:colOff>
      <xdr:row>55</xdr:row>
      <xdr:rowOff>168910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9545300" y="9572371"/>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26543</xdr:rowOff>
    </xdr:from>
    <xdr:to>
      <xdr:col>107</xdr:col>
      <xdr:colOff>101600</xdr:colOff>
      <xdr:row>57</xdr:row>
      <xdr:rowOff>128143</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79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119270</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9891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142621</xdr:rowOff>
    </xdr:from>
    <xdr:to>
      <xdr:col>102</xdr:col>
      <xdr:colOff>114300</xdr:colOff>
      <xdr:row>55</xdr:row>
      <xdr:rowOff>169037</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8656300" y="9572371"/>
          <a:ext cx="889000" cy="2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15621</xdr:rowOff>
    </xdr:from>
    <xdr:to>
      <xdr:col>102</xdr:col>
      <xdr:colOff>165100</xdr:colOff>
      <xdr:row>57</xdr:row>
      <xdr:rowOff>117221</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78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108348</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88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128905</xdr:rowOff>
    </xdr:from>
    <xdr:to>
      <xdr:col>98</xdr:col>
      <xdr:colOff>38100</xdr:colOff>
      <xdr:row>57</xdr:row>
      <xdr:rowOff>59055</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50182</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82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36957</xdr:rowOff>
    </xdr:from>
    <xdr:to>
      <xdr:col>116</xdr:col>
      <xdr:colOff>114300</xdr:colOff>
      <xdr:row>56</xdr:row>
      <xdr:rowOff>138557</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96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59834</xdr:rowOff>
    </xdr:from>
    <xdr:ext cx="469744"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948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17653</xdr:rowOff>
    </xdr:from>
    <xdr:to>
      <xdr:col>112</xdr:col>
      <xdr:colOff>38100</xdr:colOff>
      <xdr:row>56</xdr:row>
      <xdr:rowOff>119253</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961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135780</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088428" y="9394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118110</xdr:rowOff>
    </xdr:from>
    <xdr:to>
      <xdr:col>107</xdr:col>
      <xdr:colOff>101600</xdr:colOff>
      <xdr:row>56</xdr:row>
      <xdr:rowOff>48260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64787</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199428" y="932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91821</xdr:rowOff>
    </xdr:from>
    <xdr:to>
      <xdr:col>102</xdr:col>
      <xdr:colOff>165100</xdr:colOff>
      <xdr:row>56</xdr:row>
      <xdr:rowOff>21971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952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38498</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10428" y="9296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118237</xdr:rowOff>
    </xdr:from>
    <xdr:to>
      <xdr:col>98</xdr:col>
      <xdr:colOff>38100</xdr:colOff>
      <xdr:row>56</xdr:row>
      <xdr:rowOff>48387</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954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64914</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21428" y="932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116886</xdr:rowOff>
    </xdr:from>
    <xdr:to>
      <xdr:col>116</xdr:col>
      <xdr:colOff>62864</xdr:colOff>
      <xdr:row>78</xdr:row>
      <xdr:rowOff>5192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289836"/>
          <a:ext cx="1269" cy="1088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9019</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38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5192</xdr:rowOff>
    </xdr:from>
    <xdr:to>
      <xdr:col>116</xdr:col>
      <xdr:colOff>152400</xdr:colOff>
      <xdr:row>78</xdr:row>
      <xdr:rowOff>5192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378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63563</xdr:rowOff>
    </xdr:from>
    <xdr:ext cx="534377"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206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116886</xdr:rowOff>
    </xdr:from>
    <xdr:to>
      <xdr:col>116</xdr:col>
      <xdr:colOff>152400</xdr:colOff>
      <xdr:row>71</xdr:row>
      <xdr:rowOff>116886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289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116886</xdr:rowOff>
    </xdr:from>
    <xdr:to>
      <xdr:col>116</xdr:col>
      <xdr:colOff>63500</xdr:colOff>
      <xdr:row>71</xdr:row>
      <xdr:rowOff>133390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2289836"/>
          <a:ext cx="838200" cy="1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81637</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2768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103210</xdr:rowOff>
    </xdr:from>
    <xdr:to>
      <xdr:col>116</xdr:col>
      <xdr:colOff>114300</xdr:colOff>
      <xdr:row>75</xdr:row>
      <xdr:rowOff>33360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27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32761</xdr:rowOff>
    </xdr:from>
    <xdr:to>
      <xdr:col>111</xdr:col>
      <xdr:colOff>177800</xdr:colOff>
      <xdr:row>71</xdr:row>
      <xdr:rowOff>133390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0434300" y="12205711"/>
          <a:ext cx="889000" cy="10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171287</xdr:rowOff>
    </xdr:from>
    <xdr:to>
      <xdr:col>112</xdr:col>
      <xdr:colOff>38100</xdr:colOff>
      <xdr:row>75</xdr:row>
      <xdr:rowOff>101437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285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92564</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295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32761</xdr:rowOff>
    </xdr:from>
    <xdr:to>
      <xdr:col>107</xdr:col>
      <xdr:colOff>50800</xdr:colOff>
      <xdr:row>71</xdr:row>
      <xdr:rowOff>89682</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545300" y="12205711"/>
          <a:ext cx="889000" cy="5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8021</xdr:rowOff>
    </xdr:from>
    <xdr:to>
      <xdr:col>107</xdr:col>
      <xdr:colOff>101600</xdr:colOff>
      <xdr:row>75</xdr:row>
      <xdr:rowOff>109621</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286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100748</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295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89682</xdr:rowOff>
    </xdr:from>
    <xdr:to>
      <xdr:col>102</xdr:col>
      <xdr:colOff>114300</xdr:colOff>
      <xdr:row>71</xdr:row>
      <xdr:rowOff>143997</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2262632"/>
          <a:ext cx="889000" cy="5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148976</xdr:rowOff>
    </xdr:from>
    <xdr:to>
      <xdr:col>102</xdr:col>
      <xdr:colOff>165100</xdr:colOff>
      <xdr:row>75</xdr:row>
      <xdr:rowOff>79126</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70253</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292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165024</xdr:rowOff>
    </xdr:from>
    <xdr:to>
      <xdr:col>98</xdr:col>
      <xdr:colOff>38100</xdr:colOff>
      <xdr:row>75</xdr:row>
      <xdr:rowOff>95174</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86301</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294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66086</xdr:rowOff>
    </xdr:from>
    <xdr:to>
      <xdr:col>116</xdr:col>
      <xdr:colOff>114300</xdr:colOff>
      <xdr:row>71</xdr:row>
      <xdr:rowOff>167686</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223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19113</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219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82590</xdr:rowOff>
    </xdr:from>
    <xdr:to>
      <xdr:col>112</xdr:col>
      <xdr:colOff>38100</xdr:colOff>
      <xdr:row>72</xdr:row>
      <xdr:rowOff>12740</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225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29267</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203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153411</xdr:rowOff>
    </xdr:from>
    <xdr:to>
      <xdr:col>107</xdr:col>
      <xdr:colOff>101600</xdr:colOff>
      <xdr:row>71</xdr:row>
      <xdr:rowOff>83561</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215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100088</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193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38882</xdr:rowOff>
    </xdr:from>
    <xdr:to>
      <xdr:col>102</xdr:col>
      <xdr:colOff>165100</xdr:colOff>
      <xdr:row>71</xdr:row>
      <xdr:rowOff>140482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221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157009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198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93197</xdr:rowOff>
    </xdr:from>
    <xdr:to>
      <xdr:col>98</xdr:col>
      <xdr:colOff>38100</xdr:colOff>
      <xdr:row>72</xdr:row>
      <xdr:rowOff>23347</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226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39874</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204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人件費については、人事院勧告に準じた給与改定に伴う職員基本給の増及び退職者数の増に伴う退職手当の増等によるもの。　　　　　　　　　　　　　　　　　　　　　　　　　積立金については、財政調整基金積立金の減等によるもの。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物件費については、賄材料費の増に伴う学校給食運営経費の増及び一般廃棄物処理委託料の皆増に伴うごみ焼却施設管理運営経費の増等によるもの。　　　　　　　　貸付金については、事業所設置資金融資金額の減等によるもの。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扶助費については、子育て世帯臨時特別給付金の減及び住民税非課税世帯等臨時特別給付金の減等によるもの。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補助費等については、賠償金の支払いに伴う中学校施設耐震化事業経費の皆増及び子育て世帯応援給付金経費（市独自の支援）の皆増等によるもの。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普通建設事業費については、本庁舎建設事業費の減及び見初団地建替事業費の皆減等によるもの。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災害復旧事業費については、公共土木施設災害復旧費の増によるもの。</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山口県宇部市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160,353
158,212
286.65
75,518,343
72,856,043
1,943,850
37,081,244
66,250,295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38</xdr:row>
      <xdr:rowOff>166218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42966"/>
          <a:ext cx="1270" cy="1438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170045</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8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166218</xdr:rowOff>
    </xdr:from>
    <xdr:to>
      <xdr:col>24</xdr:col>
      <xdr:colOff>152400</xdr:colOff>
      <xdr:row>38</xdr:row>
      <xdr:rowOff>166218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8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88493</xdr:rowOff>
    </xdr:from>
    <xdr:to>
      <xdr:col>24</xdr:col>
      <xdr:colOff>63500</xdr:colOff>
      <xdr:row>34</xdr:row>
      <xdr:rowOff>144272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917793"/>
          <a:ext cx="838200" cy="5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101617</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102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123190</xdr:rowOff>
    </xdr:from>
    <xdr:to>
      <xdr:col>24</xdr:col>
      <xdr:colOff>114300</xdr:colOff>
      <xdr:row>36</xdr:row>
      <xdr:rowOff>53340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72034</xdr:rowOff>
    </xdr:from>
    <xdr:to>
      <xdr:col>19</xdr:col>
      <xdr:colOff>177800</xdr:colOff>
      <xdr:row>34</xdr:row>
      <xdr:rowOff>88493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901334"/>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133248</xdr:rowOff>
    </xdr:from>
    <xdr:to>
      <xdr:col>20</xdr:col>
      <xdr:colOff>38100</xdr:colOff>
      <xdr:row>36</xdr:row>
      <xdr:rowOff>63398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54525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22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72034</xdr:rowOff>
    </xdr:from>
    <xdr:to>
      <xdr:col>15</xdr:col>
      <xdr:colOff>50800</xdr:colOff>
      <xdr:row>34</xdr:row>
      <xdr:rowOff>76607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901334"/>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135077</xdr:rowOff>
    </xdr:from>
    <xdr:to>
      <xdr:col>15</xdr:col>
      <xdr:colOff>101600</xdr:colOff>
      <xdr:row>36</xdr:row>
      <xdr:rowOff>65227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3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56354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228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76607</xdr:rowOff>
    </xdr:from>
    <xdr:to>
      <xdr:col>10</xdr:col>
      <xdr:colOff>114300</xdr:colOff>
      <xdr:row>34</xdr:row>
      <xdr:rowOff>110439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905907"/>
          <a:ext cx="889000" cy="3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125933</xdr:rowOff>
    </xdr:from>
    <xdr:to>
      <xdr:col>10</xdr:col>
      <xdr:colOff>165100</xdr:colOff>
      <xdr:row>36</xdr:row>
      <xdr:rowOff>56083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12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47210</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21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119532</xdr:rowOff>
    </xdr:from>
    <xdr:to>
      <xdr:col>6</xdr:col>
      <xdr:colOff>38100</xdr:colOff>
      <xdr:row>36</xdr:row>
      <xdr:rowOff>49682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12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40809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21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93472</xdr:rowOff>
    </xdr:from>
    <xdr:to>
      <xdr:col>24</xdr:col>
      <xdr:colOff>114300</xdr:colOff>
      <xdr:row>35</xdr:row>
      <xdr:rowOff>23622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2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116349</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77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37693</xdr:rowOff>
    </xdr:from>
    <xdr:to>
      <xdr:col>20</xdr:col>
      <xdr:colOff>38100</xdr:colOff>
      <xdr:row>34</xdr:row>
      <xdr:rowOff>139293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6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155820</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642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21234</xdr:rowOff>
    </xdr:from>
    <xdr:to>
      <xdr:col>15</xdr:col>
      <xdr:colOff>101600</xdr:colOff>
      <xdr:row>34</xdr:row>
      <xdr:rowOff>122834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5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139361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2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25807</xdr:rowOff>
    </xdr:from>
    <xdr:to>
      <xdr:col>10</xdr:col>
      <xdr:colOff>165100</xdr:colOff>
      <xdr:row>34</xdr:row>
      <xdr:rowOff>127407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5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143934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3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59639</xdr:rowOff>
    </xdr:from>
    <xdr:to>
      <xdr:col>6</xdr:col>
      <xdr:colOff>38100</xdr:colOff>
      <xdr:row>34</xdr:row>
      <xdr:rowOff>161239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8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6316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66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73863</xdr:rowOff>
    </xdr:from>
    <xdr:to>
      <xdr:col>24</xdr:col>
      <xdr:colOff>62865</xdr:colOff>
      <xdr:row>58</xdr:row>
      <xdr:rowOff>104943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9503613"/>
          <a:ext cx="1270" cy="54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108770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5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104943</xdr:rowOff>
    </xdr:from>
    <xdr:to>
      <xdr:col>24</xdr:col>
      <xdr:colOff>152400</xdr:colOff>
      <xdr:row>58</xdr:row>
      <xdr:rowOff>104943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4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20540</xdr:rowOff>
    </xdr:from>
    <xdr:ext cx="534377"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927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55</xdr:row>
      <xdr:rowOff>73863</xdr:rowOff>
    </xdr:from>
    <xdr:to>
      <xdr:col>24</xdr:col>
      <xdr:colOff>152400</xdr:colOff>
      <xdr:row>55</xdr:row>
      <xdr:rowOff>73863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503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147301</xdr:rowOff>
    </xdr:from>
    <xdr:to>
      <xdr:col>24</xdr:col>
      <xdr:colOff>63500</xdr:colOff>
      <xdr:row>56</xdr:row>
      <xdr:rowOff>49908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234151"/>
          <a:ext cx="838200" cy="41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145975</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47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167548</xdr:rowOff>
    </xdr:from>
    <xdr:to>
      <xdr:col>24</xdr:col>
      <xdr:colOff>114300</xdr:colOff>
      <xdr:row>57</xdr:row>
      <xdr:rowOff>97698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6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158055</xdr:rowOff>
    </xdr:from>
    <xdr:to>
      <xdr:col>19</xdr:col>
      <xdr:colOff>177800</xdr:colOff>
      <xdr:row>53</xdr:row>
      <xdr:rowOff>147301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8730555"/>
          <a:ext cx="889000" cy="50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152060</xdr:rowOff>
    </xdr:from>
    <xdr:to>
      <xdr:col>20</xdr:col>
      <xdr:colOff>38100</xdr:colOff>
      <xdr:row>57</xdr:row>
      <xdr:rowOff>82210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5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73337</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84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158055</xdr:rowOff>
    </xdr:from>
    <xdr:to>
      <xdr:col>15</xdr:col>
      <xdr:colOff>50800</xdr:colOff>
      <xdr:row>57</xdr:row>
      <xdr:rowOff>28496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8730555"/>
          <a:ext cx="889000" cy="107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119847</xdr:rowOff>
    </xdr:from>
    <xdr:to>
      <xdr:col>15</xdr:col>
      <xdr:colOff>101600</xdr:colOff>
      <xdr:row>52</xdr:row>
      <xdr:rowOff>49997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886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41124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8956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28496</xdr:rowOff>
    </xdr:from>
    <xdr:to>
      <xdr:col>10</xdr:col>
      <xdr:colOff>114300</xdr:colOff>
      <xdr:row>57</xdr:row>
      <xdr:rowOff>70577</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801146"/>
          <a:ext cx="889000" cy="4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59906</xdr:rowOff>
    </xdr:from>
    <xdr:to>
      <xdr:col>10</xdr:col>
      <xdr:colOff>165100</xdr:colOff>
      <xdr:row>57</xdr:row>
      <xdr:rowOff>161506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3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152633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92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83023</xdr:rowOff>
    </xdr:from>
    <xdr:to>
      <xdr:col>6</xdr:col>
      <xdr:colOff>38100</xdr:colOff>
      <xdr:row>58</xdr:row>
      <xdr:rowOff>13173</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5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4300</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94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170558</xdr:rowOff>
    </xdr:from>
    <xdr:to>
      <xdr:col>24</xdr:col>
      <xdr:colOff>114300</xdr:colOff>
      <xdr:row>56</xdr:row>
      <xdr:rowOff>100708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60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21985</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45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96501</xdr:rowOff>
    </xdr:from>
    <xdr:to>
      <xdr:col>20</xdr:col>
      <xdr:colOff>38100</xdr:colOff>
      <xdr:row>54</xdr:row>
      <xdr:rowOff>26651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18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43178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8958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107255</xdr:rowOff>
    </xdr:from>
    <xdr:to>
      <xdr:col>15</xdr:col>
      <xdr:colOff>101600</xdr:colOff>
      <xdr:row>51</xdr:row>
      <xdr:rowOff>37405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867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53932</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8454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149146</xdr:rowOff>
    </xdr:from>
    <xdr:to>
      <xdr:col>10</xdr:col>
      <xdr:colOff>165100</xdr:colOff>
      <xdr:row>57</xdr:row>
      <xdr:rowOff>79296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75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95823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52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19777</xdr:rowOff>
    </xdr:from>
    <xdr:to>
      <xdr:col>6</xdr:col>
      <xdr:colOff>38100</xdr:colOff>
      <xdr:row>57</xdr:row>
      <xdr:rowOff>121377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79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137904</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56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141170</xdr:rowOff>
    </xdr:from>
    <xdr:to>
      <xdr:col>24</xdr:col>
      <xdr:colOff>62865</xdr:colOff>
      <xdr:row>78</xdr:row>
      <xdr:rowOff>48924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142670"/>
          <a:ext cx="1270" cy="1279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52751</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42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48924</xdr:rowOff>
    </xdr:from>
    <xdr:to>
      <xdr:col>24</xdr:col>
      <xdr:colOff>152400</xdr:colOff>
      <xdr:row>78</xdr:row>
      <xdr:rowOff>48924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42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87847</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917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257,865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141170</xdr:rowOff>
    </xdr:from>
    <xdr:to>
      <xdr:col>24</xdr:col>
      <xdr:colOff>152400</xdr:colOff>
      <xdr:row>70</xdr:row>
      <xdr:rowOff>141170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142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110298</xdr:rowOff>
    </xdr:from>
    <xdr:to>
      <xdr:col>24</xdr:col>
      <xdr:colOff>63500</xdr:colOff>
      <xdr:row>75</xdr:row>
      <xdr:rowOff>5392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3797300" y="12797598"/>
          <a:ext cx="838200" cy="6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151593</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838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1716</xdr:rowOff>
    </xdr:from>
    <xdr:to>
      <xdr:col>24</xdr:col>
      <xdr:colOff>114300</xdr:colOff>
      <xdr:row>75</xdr:row>
      <xdr:rowOff>103316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86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110298</xdr:rowOff>
    </xdr:from>
    <xdr:to>
      <xdr:col>19</xdr:col>
      <xdr:colOff>177800</xdr:colOff>
      <xdr:row>76</xdr:row>
      <xdr:rowOff>49230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2797598"/>
          <a:ext cx="889000" cy="28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110399</xdr:rowOff>
    </xdr:from>
    <xdr:to>
      <xdr:col>20</xdr:col>
      <xdr:colOff>38100</xdr:colOff>
      <xdr:row>75</xdr:row>
      <xdr:rowOff>40549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2797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31676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890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49230</xdr:rowOff>
    </xdr:from>
    <xdr:to>
      <xdr:col>15</xdr:col>
      <xdr:colOff>50800</xdr:colOff>
      <xdr:row>76</xdr:row>
      <xdr:rowOff>121259</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079430"/>
          <a:ext cx="889000" cy="7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44236</xdr:rowOff>
    </xdr:from>
    <xdr:to>
      <xdr:col>15</xdr:col>
      <xdr:colOff>101600</xdr:colOff>
      <xdr:row>76</xdr:row>
      <xdr:rowOff>145836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07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136963</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316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121259</xdr:rowOff>
    </xdr:from>
    <xdr:to>
      <xdr:col>10</xdr:col>
      <xdr:colOff>114300</xdr:colOff>
      <xdr:row>77</xdr:row>
      <xdr:rowOff>3552</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151459"/>
          <a:ext cx="889000" cy="53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133716</xdr:rowOff>
    </xdr:from>
    <xdr:to>
      <xdr:col>10</xdr:col>
      <xdr:colOff>165100</xdr:colOff>
      <xdr:row>77</xdr:row>
      <xdr:rowOff>63866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163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54993</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256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32034</xdr:rowOff>
    </xdr:from>
    <xdr:to>
      <xdr:col>6</xdr:col>
      <xdr:colOff>38100</xdr:colOff>
      <xdr:row>77</xdr:row>
      <xdr:rowOff>133634</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23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124761</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326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126042</xdr:rowOff>
    </xdr:from>
    <xdr:to>
      <xdr:col>24</xdr:col>
      <xdr:colOff>114300</xdr:colOff>
      <xdr:row>75</xdr:row>
      <xdr:rowOff>56192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81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148919</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664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59498</xdr:rowOff>
    </xdr:from>
    <xdr:to>
      <xdr:col>20</xdr:col>
      <xdr:colOff>38100</xdr:colOff>
      <xdr:row>74</xdr:row>
      <xdr:rowOff>161098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274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6175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2522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169880</xdr:rowOff>
    </xdr:from>
    <xdr:to>
      <xdr:col>15</xdr:col>
      <xdr:colOff>101600</xdr:colOff>
      <xdr:row>76</xdr:row>
      <xdr:rowOff>100030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0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116556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2803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70459</xdr:rowOff>
    </xdr:from>
    <xdr:to>
      <xdr:col>10</xdr:col>
      <xdr:colOff>165100</xdr:colOff>
      <xdr:row>77</xdr:row>
      <xdr:rowOff>609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10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17136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2875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124202</xdr:rowOff>
    </xdr:from>
    <xdr:to>
      <xdr:col>6</xdr:col>
      <xdr:colOff>38100</xdr:colOff>
      <xdr:row>77</xdr:row>
      <xdr:rowOff>54352</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15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70879</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2929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111068</xdr:rowOff>
    </xdr:from>
    <xdr:to>
      <xdr:col>24</xdr:col>
      <xdr:colOff>62865</xdr:colOff>
      <xdr:row>98</xdr:row>
      <xdr:rowOff>69159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541568"/>
          <a:ext cx="1270" cy="1329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72986</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687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69159</xdr:rowOff>
    </xdr:from>
    <xdr:to>
      <xdr:col>24</xdr:col>
      <xdr:colOff>152400</xdr:colOff>
      <xdr:row>98</xdr:row>
      <xdr:rowOff>69159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6871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57745</xdr:rowOff>
    </xdr:from>
    <xdr:ext cx="534377"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31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97,503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111068</xdr:rowOff>
    </xdr:from>
    <xdr:to>
      <xdr:col>24</xdr:col>
      <xdr:colOff>152400</xdr:colOff>
      <xdr:row>90</xdr:row>
      <xdr:rowOff>111068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54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138691</xdr:rowOff>
    </xdr:from>
    <xdr:to>
      <xdr:col>24</xdr:col>
      <xdr:colOff>63500</xdr:colOff>
      <xdr:row>96</xdr:row>
      <xdr:rowOff>148406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3797300" y="16597891"/>
          <a:ext cx="8382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93851</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3816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70974</xdr:rowOff>
    </xdr:from>
    <xdr:to>
      <xdr:col>24</xdr:col>
      <xdr:colOff>114300</xdr:colOff>
      <xdr:row>97</xdr:row>
      <xdr:rowOff>1124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53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148406</xdr:rowOff>
    </xdr:from>
    <xdr:to>
      <xdr:col>19</xdr:col>
      <xdr:colOff>177800</xdr:colOff>
      <xdr:row>98</xdr:row>
      <xdr:rowOff>41439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908300" y="16607606"/>
          <a:ext cx="889000" cy="23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79356</xdr:rowOff>
    </xdr:from>
    <xdr:to>
      <xdr:col>20</xdr:col>
      <xdr:colOff>38100</xdr:colOff>
      <xdr:row>97</xdr:row>
      <xdr:rowOff>9506</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5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26033</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31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41439</xdr:rowOff>
    </xdr:from>
    <xdr:to>
      <xdr:col>15</xdr:col>
      <xdr:colOff>50800</xdr:colOff>
      <xdr:row>98</xdr:row>
      <xdr:rowOff>90284</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019300" y="16843539"/>
          <a:ext cx="889000" cy="48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109283</xdr:rowOff>
    </xdr:from>
    <xdr:to>
      <xdr:col>15</xdr:col>
      <xdr:colOff>101600</xdr:colOff>
      <xdr:row>98</xdr:row>
      <xdr:rowOff>39433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73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55960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51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87388</xdr:rowOff>
    </xdr:from>
    <xdr:to>
      <xdr:col>10</xdr:col>
      <xdr:colOff>114300</xdr:colOff>
      <xdr:row>98</xdr:row>
      <xdr:rowOff>90284</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1130300" y="16889488"/>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131324</xdr:rowOff>
    </xdr:from>
    <xdr:to>
      <xdr:col>10</xdr:col>
      <xdr:colOff>165100</xdr:colOff>
      <xdr:row>98</xdr:row>
      <xdr:rowOff>61474</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78001</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53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153803</xdr:rowOff>
    </xdr:from>
    <xdr:to>
      <xdr:col>6</xdr:col>
      <xdr:colOff>38100</xdr:colOff>
      <xdr:row>98</xdr:row>
      <xdr:rowOff>83953</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78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100480</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55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87891</xdr:rowOff>
    </xdr:from>
    <xdr:to>
      <xdr:col>24</xdr:col>
      <xdr:colOff>114300</xdr:colOff>
      <xdr:row>97</xdr:row>
      <xdr:rowOff>18041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54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66318</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52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97606</xdr:rowOff>
    </xdr:from>
    <xdr:to>
      <xdr:col>20</xdr:col>
      <xdr:colOff>38100</xdr:colOff>
      <xdr:row>97</xdr:row>
      <xdr:rowOff>27756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5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18883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664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162089</xdr:rowOff>
    </xdr:from>
    <xdr:to>
      <xdr:col>15</xdr:col>
      <xdr:colOff>101600</xdr:colOff>
      <xdr:row>98</xdr:row>
      <xdr:rowOff>92239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79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83366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688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39484</xdr:rowOff>
    </xdr:from>
    <xdr:to>
      <xdr:col>10</xdr:col>
      <xdr:colOff>165100</xdr:colOff>
      <xdr:row>98</xdr:row>
      <xdr:rowOff>141084</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84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132211</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693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36588</xdr:rowOff>
    </xdr:from>
    <xdr:to>
      <xdr:col>6</xdr:col>
      <xdr:colOff>38100</xdr:colOff>
      <xdr:row>98</xdr:row>
      <xdr:rowOff>138188</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83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129315</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693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101600</xdr:rowOff>
    </xdr:from>
    <xdr:to>
      <xdr:col>54</xdr:col>
      <xdr:colOff>189865</xdr:colOff>
      <xdr:row>39</xdr:row>
      <xdr:rowOff>43688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416550"/>
          <a:ext cx="1270" cy="1313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47515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340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43688</xdr:rowOff>
    </xdr:from>
    <xdr:to>
      <xdr:col>55</xdr:col>
      <xdr:colOff>88900</xdr:colOff>
      <xdr:row>39</xdr:row>
      <xdr:rowOff>43688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3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48277</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9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101600</xdr:rowOff>
    </xdr:from>
    <xdr:to>
      <xdr:col>55</xdr:col>
      <xdr:colOff>88900</xdr:colOff>
      <xdr:row>31</xdr:row>
      <xdr:rowOff>101600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4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90551</xdr:rowOff>
    </xdr:from>
    <xdr:to>
      <xdr:col>55</xdr:col>
      <xdr:colOff>0</xdr:colOff>
      <xdr:row>38</xdr:row>
      <xdr:rowOff>95885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605651"/>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49293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2214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26416</xdr:rowOff>
    </xdr:from>
    <xdr:to>
      <xdr:col>55</xdr:col>
      <xdr:colOff>50800</xdr:colOff>
      <xdr:row>37</xdr:row>
      <xdr:rowOff>128016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37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33401</xdr:rowOff>
    </xdr:from>
    <xdr:to>
      <xdr:col>50</xdr:col>
      <xdr:colOff>114300</xdr:colOff>
      <xdr:row>38</xdr:row>
      <xdr:rowOff>90551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54850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20320</xdr:rowOff>
    </xdr:from>
    <xdr:to>
      <xdr:col>50</xdr:col>
      <xdr:colOff>165100</xdr:colOff>
      <xdr:row>37</xdr:row>
      <xdr:rowOff>121920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138447</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33401</xdr:rowOff>
    </xdr:from>
    <xdr:to>
      <xdr:col>45</xdr:col>
      <xdr:colOff>177800</xdr:colOff>
      <xdr:row>38</xdr:row>
      <xdr:rowOff>121031</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548501"/>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27178</xdr:rowOff>
    </xdr:from>
    <xdr:to>
      <xdr:col>46</xdr:col>
      <xdr:colOff>38100</xdr:colOff>
      <xdr:row>37</xdr:row>
      <xdr:rowOff>128778</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145305</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146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121031</xdr:rowOff>
    </xdr:from>
    <xdr:to>
      <xdr:col>41</xdr:col>
      <xdr:colOff>50800</xdr:colOff>
      <xdr:row>38</xdr:row>
      <xdr:rowOff>125603</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663613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159766</xdr:rowOff>
    </xdr:from>
    <xdr:to>
      <xdr:col>41</xdr:col>
      <xdr:colOff>101600</xdr:colOff>
      <xdr:row>37</xdr:row>
      <xdr:rowOff>89916</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106443</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10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31750</xdr:rowOff>
    </xdr:from>
    <xdr:to>
      <xdr:col>36</xdr:col>
      <xdr:colOff>165100</xdr:colOff>
      <xdr:row>36</xdr:row>
      <xdr:rowOff>133350</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149877</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45085</xdr:rowOff>
    </xdr:from>
    <xdr:to>
      <xdr:col>55</xdr:col>
      <xdr:colOff>50800</xdr:colOff>
      <xdr:row>38</xdr:row>
      <xdr:rowOff>146685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56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131462</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475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39751</xdr:rowOff>
    </xdr:from>
    <xdr:to>
      <xdr:col>50</xdr:col>
      <xdr:colOff>165100</xdr:colOff>
      <xdr:row>38</xdr:row>
      <xdr:rowOff>141351</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55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132478</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647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154051</xdr:rowOff>
    </xdr:from>
    <xdr:to>
      <xdr:col>46</xdr:col>
      <xdr:colOff>38100</xdr:colOff>
      <xdr:row>38</xdr:row>
      <xdr:rowOff>84201</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49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75328</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590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70231</xdr:rowOff>
    </xdr:from>
    <xdr:to>
      <xdr:col>41</xdr:col>
      <xdr:colOff>101600</xdr:colOff>
      <xdr:row>39</xdr:row>
      <xdr:rowOff>381</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58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162958</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678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74803</xdr:rowOff>
    </xdr:from>
    <xdr:to>
      <xdr:col>36</xdr:col>
      <xdr:colOff>165100</xdr:colOff>
      <xdr:row>39</xdr:row>
      <xdr:rowOff>4953</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58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167530</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682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40087</xdr:rowOff>
    </xdr:from>
    <xdr:to>
      <xdr:col>54</xdr:col>
      <xdr:colOff>189865</xdr:colOff>
      <xdr:row>58</xdr:row>
      <xdr:rowOff>23285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84037"/>
          <a:ext cx="1270" cy="1183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27112</xdr:rowOff>
    </xdr:from>
    <xdr:ext cx="313932"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9971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23285</xdr:rowOff>
    </xdr:from>
    <xdr:to>
      <xdr:col>55</xdr:col>
      <xdr:colOff>88900</xdr:colOff>
      <xdr:row>58</xdr:row>
      <xdr:rowOff>23285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996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158214</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5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40087</xdr:rowOff>
    </xdr:from>
    <xdr:to>
      <xdr:col>55</xdr:col>
      <xdr:colOff>88900</xdr:colOff>
      <xdr:row>51</xdr:row>
      <xdr:rowOff>40087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5512</xdr:rowOff>
    </xdr:from>
    <xdr:to>
      <xdr:col>55</xdr:col>
      <xdr:colOff>0</xdr:colOff>
      <xdr:row>56</xdr:row>
      <xdr:rowOff>12656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606712"/>
          <a:ext cx="838200" cy="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143680</xdr:rowOff>
    </xdr:from>
    <xdr:ext cx="469744"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44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165253</xdr:rowOff>
    </xdr:from>
    <xdr:to>
      <xdr:col>55</xdr:col>
      <xdr:colOff>50800</xdr:colOff>
      <xdr:row>57</xdr:row>
      <xdr:rowOff>95403</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152388</xdr:rowOff>
    </xdr:from>
    <xdr:to>
      <xdr:col>50</xdr:col>
      <xdr:colOff>114300</xdr:colOff>
      <xdr:row>56</xdr:row>
      <xdr:rowOff>12656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582138"/>
          <a:ext cx="889000" cy="3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170396</xdr:rowOff>
    </xdr:from>
    <xdr:to>
      <xdr:col>50</xdr:col>
      <xdr:colOff>165100</xdr:colOff>
      <xdr:row>57</xdr:row>
      <xdr:rowOff>100546</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77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91673</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04428" y="9864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152388</xdr:rowOff>
    </xdr:from>
    <xdr:to>
      <xdr:col>45</xdr:col>
      <xdr:colOff>177800</xdr:colOff>
      <xdr:row>56</xdr:row>
      <xdr:rowOff>38716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582138"/>
          <a:ext cx="889000" cy="5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162109</xdr:rowOff>
    </xdr:from>
    <xdr:to>
      <xdr:col>46</xdr:col>
      <xdr:colOff>38100</xdr:colOff>
      <xdr:row>57</xdr:row>
      <xdr:rowOff>92259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76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83386</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15428" y="9856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38716</xdr:rowOff>
    </xdr:from>
    <xdr:to>
      <xdr:col>41</xdr:col>
      <xdr:colOff>50800</xdr:colOff>
      <xdr:row>56</xdr:row>
      <xdr:rowOff>46889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639916"/>
          <a:ext cx="889000" cy="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166853</xdr:rowOff>
    </xdr:from>
    <xdr:to>
      <xdr:col>41</xdr:col>
      <xdr:colOff>101600</xdr:colOff>
      <xdr:row>57</xdr:row>
      <xdr:rowOff>97003</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768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88130</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26428" y="986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1975</xdr:rowOff>
    </xdr:from>
    <xdr:to>
      <xdr:col>36</xdr:col>
      <xdr:colOff>165100</xdr:colOff>
      <xdr:row>57</xdr:row>
      <xdr:rowOff>103575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77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94702</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37428" y="9867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126162</xdr:rowOff>
    </xdr:from>
    <xdr:to>
      <xdr:col>55</xdr:col>
      <xdr:colOff>50800</xdr:colOff>
      <xdr:row>56</xdr:row>
      <xdr:rowOff>56312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55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149039</xdr:rowOff>
    </xdr:from>
    <xdr:ext cx="469744"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407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133306</xdr:rowOff>
    </xdr:from>
    <xdr:to>
      <xdr:col>50</xdr:col>
      <xdr:colOff>165100</xdr:colOff>
      <xdr:row>56</xdr:row>
      <xdr:rowOff>63456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56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79983</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04428" y="9338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101588</xdr:rowOff>
    </xdr:from>
    <xdr:to>
      <xdr:col>46</xdr:col>
      <xdr:colOff>38100</xdr:colOff>
      <xdr:row>56</xdr:row>
      <xdr:rowOff>31738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53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48265</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15428" y="930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159366</xdr:rowOff>
    </xdr:from>
    <xdr:to>
      <xdr:col>41</xdr:col>
      <xdr:colOff>101600</xdr:colOff>
      <xdr:row>56</xdr:row>
      <xdr:rowOff>89516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58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106043</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26428" y="9364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167539</xdr:rowOff>
    </xdr:from>
    <xdr:to>
      <xdr:col>36</xdr:col>
      <xdr:colOff>165100</xdr:colOff>
      <xdr:row>56</xdr:row>
      <xdr:rowOff>97689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59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114216</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37428" y="9372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39984</xdr:rowOff>
    </xdr:from>
    <xdr:to>
      <xdr:col>54</xdr:col>
      <xdr:colOff>189865</xdr:colOff>
      <xdr:row>78</xdr:row>
      <xdr:rowOff>56124</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384384"/>
          <a:ext cx="1270" cy="1044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59951</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43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56124</xdr:rowOff>
    </xdr:from>
    <xdr:to>
      <xdr:col>55</xdr:col>
      <xdr:colOff>88900</xdr:colOff>
      <xdr:row>78</xdr:row>
      <xdr:rowOff>56124</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429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158111</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15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39984</xdr:rowOff>
    </xdr:from>
    <xdr:to>
      <xdr:col>55</xdr:col>
      <xdr:colOff>88900</xdr:colOff>
      <xdr:row>72</xdr:row>
      <xdr:rowOff>39984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384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84653</xdr:rowOff>
    </xdr:from>
    <xdr:to>
      <xdr:col>55</xdr:col>
      <xdr:colOff>0</xdr:colOff>
      <xdr:row>75</xdr:row>
      <xdr:rowOff>123469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2943403"/>
          <a:ext cx="838200" cy="3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85706</xdr:rowOff>
    </xdr:from>
    <xdr:ext cx="469744"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115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107279</xdr:rowOff>
    </xdr:from>
    <xdr:to>
      <xdr:col>55</xdr:col>
      <xdr:colOff>50800</xdr:colOff>
      <xdr:row>77</xdr:row>
      <xdr:rowOff>37429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13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28052</xdr:rowOff>
    </xdr:from>
    <xdr:to>
      <xdr:col>50</xdr:col>
      <xdr:colOff>114300</xdr:colOff>
      <xdr:row>75</xdr:row>
      <xdr:rowOff>84653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2886802"/>
          <a:ext cx="889000" cy="5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110389</xdr:rowOff>
    </xdr:from>
    <xdr:to>
      <xdr:col>50</xdr:col>
      <xdr:colOff>165100</xdr:colOff>
      <xdr:row>77</xdr:row>
      <xdr:rowOff>40539</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14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31666</xdr:rowOff>
    </xdr:from>
    <xdr:ext cx="469744"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404428" y="13233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28052</xdr:rowOff>
    </xdr:from>
    <xdr:to>
      <xdr:col>45</xdr:col>
      <xdr:colOff>177800</xdr:colOff>
      <xdr:row>75</xdr:row>
      <xdr:rowOff>115743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2886802"/>
          <a:ext cx="889000" cy="8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30790</xdr:rowOff>
    </xdr:from>
    <xdr:to>
      <xdr:col>46</xdr:col>
      <xdr:colOff>38100</xdr:colOff>
      <xdr:row>76</xdr:row>
      <xdr:rowOff>132390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0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123517</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515428" y="1315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115743</xdr:rowOff>
    </xdr:from>
    <xdr:to>
      <xdr:col>41</xdr:col>
      <xdr:colOff>50800</xdr:colOff>
      <xdr:row>76</xdr:row>
      <xdr:rowOff>46523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2974493"/>
          <a:ext cx="889000" cy="10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6787</xdr:rowOff>
    </xdr:from>
    <xdr:to>
      <xdr:col>41</xdr:col>
      <xdr:colOff>101600</xdr:colOff>
      <xdr:row>77</xdr:row>
      <xdr:rowOff>108387</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2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99514</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26428" y="1330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43042</xdr:rowOff>
    </xdr:from>
    <xdr:to>
      <xdr:col>36</xdr:col>
      <xdr:colOff>165100</xdr:colOff>
      <xdr:row>77</xdr:row>
      <xdr:rowOff>144642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135769</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37428" y="1333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72669</xdr:rowOff>
    </xdr:from>
    <xdr:to>
      <xdr:col>55</xdr:col>
      <xdr:colOff>50800</xdr:colOff>
      <xdr:row>76</xdr:row>
      <xdr:rowOff>2818</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293141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95546</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278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33853</xdr:rowOff>
    </xdr:from>
    <xdr:to>
      <xdr:col>50</xdr:col>
      <xdr:colOff>165100</xdr:colOff>
      <xdr:row>75</xdr:row>
      <xdr:rowOff>135453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289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151980</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266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148702</xdr:rowOff>
    </xdr:from>
    <xdr:to>
      <xdr:col>46</xdr:col>
      <xdr:colOff>38100</xdr:colOff>
      <xdr:row>75</xdr:row>
      <xdr:rowOff>78852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283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95379</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261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64943</xdr:rowOff>
    </xdr:from>
    <xdr:to>
      <xdr:col>41</xdr:col>
      <xdr:colOff>101600</xdr:colOff>
      <xdr:row>75</xdr:row>
      <xdr:rowOff>166542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292369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11620</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269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167173</xdr:rowOff>
    </xdr:from>
    <xdr:to>
      <xdr:col>36</xdr:col>
      <xdr:colOff>165100</xdr:colOff>
      <xdr:row>76</xdr:row>
      <xdr:rowOff>97323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02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113850</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280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167436</xdr:rowOff>
    </xdr:from>
    <xdr:to>
      <xdr:col>54</xdr:col>
      <xdr:colOff>189865</xdr:colOff>
      <xdr:row>99</xdr:row>
      <xdr:rowOff>113488</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26486"/>
          <a:ext cx="1270" cy="1660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117315</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709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113488</xdr:rowOff>
    </xdr:from>
    <xdr:to>
      <xdr:col>55</xdr:col>
      <xdr:colOff>88900</xdr:colOff>
      <xdr:row>99</xdr:row>
      <xdr:rowOff>113488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7087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114113</xdr:rowOff>
    </xdr:from>
    <xdr:ext cx="534377"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0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167436</xdr:rowOff>
    </xdr:from>
    <xdr:to>
      <xdr:col>55</xdr:col>
      <xdr:colOff>88900</xdr:colOff>
      <xdr:row>89</xdr:row>
      <xdr:rowOff>167436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26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22961</xdr:rowOff>
    </xdr:from>
    <xdr:to>
      <xdr:col>55</xdr:col>
      <xdr:colOff>0</xdr:colOff>
      <xdr:row>94</xdr:row>
      <xdr:rowOff>101561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139261"/>
          <a:ext cx="838200" cy="7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117200</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404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138773</xdr:rowOff>
    </xdr:from>
    <xdr:to>
      <xdr:col>55</xdr:col>
      <xdr:colOff>50800</xdr:colOff>
      <xdr:row>96</xdr:row>
      <xdr:rowOff>68923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42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22961</xdr:rowOff>
    </xdr:from>
    <xdr:to>
      <xdr:col>50</xdr:col>
      <xdr:colOff>114300</xdr:colOff>
      <xdr:row>94</xdr:row>
      <xdr:rowOff>48261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139261"/>
          <a:ext cx="889000" cy="2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27750</xdr:rowOff>
    </xdr:from>
    <xdr:to>
      <xdr:col>50</xdr:col>
      <xdr:colOff>165100</xdr:colOff>
      <xdr:row>96</xdr:row>
      <xdr:rowOff>129350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4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120477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57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30011</xdr:rowOff>
    </xdr:from>
    <xdr:to>
      <xdr:col>45</xdr:col>
      <xdr:colOff>177800</xdr:colOff>
      <xdr:row>94</xdr:row>
      <xdr:rowOff>48261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146311"/>
          <a:ext cx="889000" cy="1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121704</xdr:rowOff>
    </xdr:from>
    <xdr:to>
      <xdr:col>46</xdr:col>
      <xdr:colOff>38100</xdr:colOff>
      <xdr:row>96</xdr:row>
      <xdr:rowOff>51854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40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42981</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50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30011</xdr:rowOff>
    </xdr:from>
    <xdr:to>
      <xdr:col>41</xdr:col>
      <xdr:colOff>50800</xdr:colOff>
      <xdr:row>95</xdr:row>
      <xdr:rowOff>17590</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146311"/>
          <a:ext cx="889000" cy="15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14415</xdr:rowOff>
    </xdr:from>
    <xdr:to>
      <xdr:col>41</xdr:col>
      <xdr:colOff>101600</xdr:colOff>
      <xdr:row>96</xdr:row>
      <xdr:rowOff>116015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47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107142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56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6262</xdr:rowOff>
    </xdr:from>
    <xdr:to>
      <xdr:col>36</xdr:col>
      <xdr:colOff>165100</xdr:colOff>
      <xdr:row>96</xdr:row>
      <xdr:rowOff>107862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46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98989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55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50761</xdr:rowOff>
    </xdr:from>
    <xdr:to>
      <xdr:col>55</xdr:col>
      <xdr:colOff>50800</xdr:colOff>
      <xdr:row>94</xdr:row>
      <xdr:rowOff>152361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16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73638</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01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143611</xdr:rowOff>
    </xdr:from>
    <xdr:to>
      <xdr:col>50</xdr:col>
      <xdr:colOff>165100</xdr:colOff>
      <xdr:row>94</xdr:row>
      <xdr:rowOff>73761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08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90288</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5863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168911</xdr:rowOff>
    </xdr:from>
    <xdr:to>
      <xdr:col>46</xdr:col>
      <xdr:colOff>38100</xdr:colOff>
      <xdr:row>94</xdr:row>
      <xdr:rowOff>99061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11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115588</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588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150661</xdr:rowOff>
    </xdr:from>
    <xdr:to>
      <xdr:col>41</xdr:col>
      <xdr:colOff>101600</xdr:colOff>
      <xdr:row>94</xdr:row>
      <xdr:rowOff>80811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09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97338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587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138240</xdr:rowOff>
    </xdr:from>
    <xdr:to>
      <xdr:col>36</xdr:col>
      <xdr:colOff>165100</xdr:colOff>
      <xdr:row>95</xdr:row>
      <xdr:rowOff>68390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2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84917</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40205</xdr:rowOff>
    </xdr:from>
    <xdr:to>
      <xdr:col>85</xdr:col>
      <xdr:colOff>126364</xdr:colOff>
      <xdr:row>38</xdr:row>
      <xdr:rowOff>153525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355155"/>
          <a:ext cx="1269" cy="1313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157352</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7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153525</xdr:rowOff>
    </xdr:from>
    <xdr:to>
      <xdr:col>86</xdr:col>
      <xdr:colOff>25400</xdr:colOff>
      <xdr:row>38</xdr:row>
      <xdr:rowOff>153525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158332</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13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40205</xdr:rowOff>
    </xdr:from>
    <xdr:to>
      <xdr:col>86</xdr:col>
      <xdr:colOff>25400</xdr:colOff>
      <xdr:row>31</xdr:row>
      <xdr:rowOff>40205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35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152001</xdr:rowOff>
    </xdr:from>
    <xdr:to>
      <xdr:col>85</xdr:col>
      <xdr:colOff>127000</xdr:colOff>
      <xdr:row>37</xdr:row>
      <xdr:rowOff>89299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324201"/>
          <a:ext cx="838200" cy="10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124586</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2967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146159</xdr:rowOff>
    </xdr:from>
    <xdr:to>
      <xdr:col>85</xdr:col>
      <xdr:colOff>177800</xdr:colOff>
      <xdr:row>37</xdr:row>
      <xdr:rowOff>76309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1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78958</xdr:rowOff>
    </xdr:from>
    <xdr:to>
      <xdr:col>81</xdr:col>
      <xdr:colOff>50800</xdr:colOff>
      <xdr:row>37</xdr:row>
      <xdr:rowOff>89299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422608"/>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146159</xdr:rowOff>
    </xdr:from>
    <xdr:to>
      <xdr:col>81</xdr:col>
      <xdr:colOff>101600</xdr:colOff>
      <xdr:row>37</xdr:row>
      <xdr:rowOff>76309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1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92836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09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45539</xdr:rowOff>
    </xdr:from>
    <xdr:to>
      <xdr:col>76</xdr:col>
      <xdr:colOff>114300</xdr:colOff>
      <xdr:row>37</xdr:row>
      <xdr:rowOff>78958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389189"/>
          <a:ext cx="889000" cy="3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89553</xdr:rowOff>
    </xdr:from>
    <xdr:to>
      <xdr:col>76</xdr:col>
      <xdr:colOff>165100</xdr:colOff>
      <xdr:row>37</xdr:row>
      <xdr:rowOff>19703</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26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36230</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03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147973</xdr:rowOff>
    </xdr:from>
    <xdr:to>
      <xdr:col>71</xdr:col>
      <xdr:colOff>177800</xdr:colOff>
      <xdr:row>37</xdr:row>
      <xdr:rowOff>45539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320173"/>
          <a:ext cx="889000" cy="69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92710</xdr:rowOff>
    </xdr:from>
    <xdr:to>
      <xdr:col>72</xdr:col>
      <xdr:colOff>38100</xdr:colOff>
      <xdr:row>37</xdr:row>
      <xdr:rowOff>22860</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39387</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04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161616</xdr:rowOff>
    </xdr:from>
    <xdr:to>
      <xdr:col>67</xdr:col>
      <xdr:colOff>101600</xdr:colOff>
      <xdr:row>37</xdr:row>
      <xdr:rowOff>91766</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33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82893</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42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101201</xdr:rowOff>
    </xdr:from>
    <xdr:to>
      <xdr:col>85</xdr:col>
      <xdr:colOff>177800</xdr:colOff>
      <xdr:row>37</xdr:row>
      <xdr:rowOff>31351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27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124078</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12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38499</xdr:rowOff>
    </xdr:from>
    <xdr:to>
      <xdr:col>81</xdr:col>
      <xdr:colOff>101600</xdr:colOff>
      <xdr:row>37</xdr:row>
      <xdr:rowOff>140099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38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131226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47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28158</xdr:rowOff>
    </xdr:from>
    <xdr:to>
      <xdr:col>76</xdr:col>
      <xdr:colOff>165100</xdr:colOff>
      <xdr:row>37</xdr:row>
      <xdr:rowOff>129758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37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120885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46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166189</xdr:rowOff>
    </xdr:from>
    <xdr:to>
      <xdr:col>72</xdr:col>
      <xdr:colOff>38100</xdr:colOff>
      <xdr:row>37</xdr:row>
      <xdr:rowOff>96339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33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87466</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43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97173</xdr:rowOff>
    </xdr:from>
    <xdr:to>
      <xdr:col>67</xdr:col>
      <xdr:colOff>101600</xdr:colOff>
      <xdr:row>37</xdr:row>
      <xdr:rowOff>27323</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26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43850</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04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40831</xdr:rowOff>
    </xdr:from>
    <xdr:to>
      <xdr:col>85</xdr:col>
      <xdr:colOff>126364</xdr:colOff>
      <xdr:row>58</xdr:row>
      <xdr:rowOff>113754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613331"/>
          <a:ext cx="1269" cy="1444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117581</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6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113754</xdr:rowOff>
    </xdr:from>
    <xdr:to>
      <xdr:col>86</xdr:col>
      <xdr:colOff>25400</xdr:colOff>
      <xdr:row>58</xdr:row>
      <xdr:rowOff>113754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5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158958</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388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40831</xdr:rowOff>
    </xdr:from>
    <xdr:to>
      <xdr:col>86</xdr:col>
      <xdr:colOff>25400</xdr:colOff>
      <xdr:row>50</xdr:row>
      <xdr:rowOff>40831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613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130137</xdr:rowOff>
    </xdr:from>
    <xdr:to>
      <xdr:col>85</xdr:col>
      <xdr:colOff>127000</xdr:colOff>
      <xdr:row>56</xdr:row>
      <xdr:rowOff>155969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731337"/>
          <a:ext cx="838200" cy="2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39254</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469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16377</xdr:rowOff>
    </xdr:from>
    <xdr:to>
      <xdr:col>85</xdr:col>
      <xdr:colOff>177800</xdr:colOff>
      <xdr:row>56</xdr:row>
      <xdr:rowOff>117977</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1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86093</xdr:rowOff>
    </xdr:from>
    <xdr:to>
      <xdr:col>81</xdr:col>
      <xdr:colOff>50800</xdr:colOff>
      <xdr:row>56</xdr:row>
      <xdr:rowOff>155969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687293"/>
          <a:ext cx="889000" cy="6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146221</xdr:rowOff>
    </xdr:from>
    <xdr:to>
      <xdr:col>81</xdr:col>
      <xdr:colOff>101600</xdr:colOff>
      <xdr:row>56</xdr:row>
      <xdr:rowOff>76371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57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92898</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35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38830</xdr:rowOff>
    </xdr:from>
    <xdr:to>
      <xdr:col>76</xdr:col>
      <xdr:colOff>114300</xdr:colOff>
      <xdr:row>56</xdr:row>
      <xdr:rowOff>86093</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9640030"/>
          <a:ext cx="889000" cy="4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153842</xdr:rowOff>
    </xdr:from>
    <xdr:to>
      <xdr:col>76</xdr:col>
      <xdr:colOff>165100</xdr:colOff>
      <xdr:row>56</xdr:row>
      <xdr:rowOff>83992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58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100519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35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38830</xdr:rowOff>
    </xdr:from>
    <xdr:to>
      <xdr:col>71</xdr:col>
      <xdr:colOff>177800</xdr:colOff>
      <xdr:row>56</xdr:row>
      <xdr:rowOff>152216</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640030"/>
          <a:ext cx="889000" cy="11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119952</xdr:rowOff>
    </xdr:from>
    <xdr:to>
      <xdr:col>72</xdr:col>
      <xdr:colOff>38100</xdr:colOff>
      <xdr:row>57</xdr:row>
      <xdr:rowOff>50102</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7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41229</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81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3784</xdr:rowOff>
    </xdr:from>
    <xdr:to>
      <xdr:col>67</xdr:col>
      <xdr:colOff>101600</xdr:colOff>
      <xdr:row>57</xdr:row>
      <xdr:rowOff>105384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77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96511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86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79337</xdr:rowOff>
    </xdr:from>
    <xdr:to>
      <xdr:col>85</xdr:col>
      <xdr:colOff>177800</xdr:colOff>
      <xdr:row>57</xdr:row>
      <xdr:rowOff>9487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68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57764</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65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105169</xdr:rowOff>
    </xdr:from>
    <xdr:to>
      <xdr:col>81</xdr:col>
      <xdr:colOff>101600</xdr:colOff>
      <xdr:row>57</xdr:row>
      <xdr:rowOff>35319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70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26446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79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35293</xdr:rowOff>
    </xdr:from>
    <xdr:to>
      <xdr:col>76</xdr:col>
      <xdr:colOff>165100</xdr:colOff>
      <xdr:row>56</xdr:row>
      <xdr:rowOff>136893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63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128020</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72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159480</xdr:rowOff>
    </xdr:from>
    <xdr:to>
      <xdr:col>72</xdr:col>
      <xdr:colOff>38100</xdr:colOff>
      <xdr:row>56</xdr:row>
      <xdr:rowOff>89630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5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106157</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36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101416</xdr:rowOff>
    </xdr:from>
    <xdr:to>
      <xdr:col>67</xdr:col>
      <xdr:colOff>101600</xdr:colOff>
      <xdr:row>57</xdr:row>
      <xdr:rowOff>31566</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70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48093</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47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49349</xdr:rowOff>
    </xdr:from>
    <xdr:to>
      <xdr:col>85</xdr:col>
      <xdr:colOff>126364</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50849"/>
          <a:ext cx="1269"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167476</xdr:rowOff>
    </xdr:from>
    <xdr:ext cx="469744"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2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49349</xdr:rowOff>
    </xdr:from>
    <xdr:to>
      <xdr:col>86</xdr:col>
      <xdr:colOff>25400</xdr:colOff>
      <xdr:row>70</xdr:row>
      <xdr:rowOff>49349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5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146776</xdr:rowOff>
    </xdr:from>
    <xdr:to>
      <xdr:col>85</xdr:col>
      <xdr:colOff>127000</xdr:colOff>
      <xdr:row>77</xdr:row>
      <xdr:rowOff>146776</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5481300" y="12662626"/>
          <a:ext cx="8382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24872</xdr:rowOff>
    </xdr:from>
    <xdr:ext cx="378565"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3979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46445</xdr:rowOff>
    </xdr:from>
    <xdr:to>
      <xdr:col>85</xdr:col>
      <xdr:colOff>177800</xdr:colOff>
      <xdr:row>78</xdr:row>
      <xdr:rowOff>148045</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31931</xdr:rowOff>
    </xdr:from>
    <xdr:to>
      <xdr:col>81</xdr:col>
      <xdr:colOff>50800</xdr:colOff>
      <xdr:row>77</xdr:row>
      <xdr:rowOff>146776</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062131"/>
          <a:ext cx="889000" cy="28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82369</xdr:rowOff>
    </xdr:from>
    <xdr:to>
      <xdr:col>81</xdr:col>
      <xdr:colOff>101600</xdr:colOff>
      <xdr:row>79</xdr:row>
      <xdr:rowOff>12519</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45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3646</xdr:rowOff>
    </xdr:from>
    <xdr:ext cx="378565"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2017" y="13548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31931</xdr:rowOff>
    </xdr:from>
    <xdr:to>
      <xdr:col>76</xdr:col>
      <xdr:colOff>114300</xdr:colOff>
      <xdr:row>78</xdr:row>
      <xdr:rowOff>135345</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3062131"/>
          <a:ext cx="889000" cy="44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162923</xdr:rowOff>
    </xdr:from>
    <xdr:to>
      <xdr:col>76</xdr:col>
      <xdr:colOff>165100</xdr:colOff>
      <xdr:row>77</xdr:row>
      <xdr:rowOff>93073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19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84200</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3017" y="13285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55880</xdr:rowOff>
    </xdr:from>
    <xdr:to>
      <xdr:col>71</xdr:col>
      <xdr:colOff>177800</xdr:colOff>
      <xdr:row>78</xdr:row>
      <xdr:rowOff>135345</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428980"/>
          <a:ext cx="889000" cy="7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100330</xdr:rowOff>
    </xdr:from>
    <xdr:to>
      <xdr:col>72</xdr:col>
      <xdr:colOff>38100</xdr:colOff>
      <xdr:row>78</xdr:row>
      <xdr:rowOff>30480</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30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47007</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4017" y="13077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160201</xdr:rowOff>
    </xdr:from>
    <xdr:to>
      <xdr:col>67</xdr:col>
      <xdr:colOff>101600</xdr:colOff>
      <xdr:row>78</xdr:row>
      <xdr:rowOff>90351</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36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106878</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5017" y="13137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95976</xdr:rowOff>
    </xdr:from>
    <xdr:to>
      <xdr:col>85</xdr:col>
      <xdr:colOff>177800</xdr:colOff>
      <xdr:row>74</xdr:row>
      <xdr:rowOff>26126</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261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118853</xdr:rowOff>
    </xdr:from>
    <xdr:ext cx="378565"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2463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95976</xdr:rowOff>
    </xdr:from>
    <xdr:to>
      <xdr:col>81</xdr:col>
      <xdr:colOff>101600</xdr:colOff>
      <xdr:row>78</xdr:row>
      <xdr:rowOff>26126</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29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42653</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92017" y="1307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152581</xdr:rowOff>
    </xdr:from>
    <xdr:to>
      <xdr:col>76</xdr:col>
      <xdr:colOff>165100</xdr:colOff>
      <xdr:row>76</xdr:row>
      <xdr:rowOff>82731</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01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74</xdr:row>
      <xdr:rowOff>99258</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03017" y="12786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84545</xdr:rowOff>
    </xdr:from>
    <xdr:to>
      <xdr:col>72</xdr:col>
      <xdr:colOff>38100</xdr:colOff>
      <xdr:row>79</xdr:row>
      <xdr:rowOff>14695</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4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5822</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4017" y="13550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5080</xdr:rowOff>
    </xdr:from>
    <xdr:to>
      <xdr:col>67</xdr:col>
      <xdr:colOff>101600</xdr:colOff>
      <xdr:row>78</xdr:row>
      <xdr:rowOff>106680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37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97807</xdr:rowOff>
    </xdr:from>
    <xdr:ext cx="378565"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5017" y="1347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82511</xdr:rowOff>
    </xdr:from>
    <xdr:to>
      <xdr:col>85</xdr:col>
      <xdr:colOff>126364</xdr:colOff>
      <xdr:row>98</xdr:row>
      <xdr:rowOff>30544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513011"/>
          <a:ext cx="1269" cy="1319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34371</xdr:rowOff>
    </xdr:from>
    <xdr:ext cx="469744"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836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30544</xdr:rowOff>
    </xdr:from>
    <xdr:to>
      <xdr:col>86</xdr:col>
      <xdr:colOff>25400</xdr:colOff>
      <xdr:row>98</xdr:row>
      <xdr:rowOff>30544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832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29188</xdr:rowOff>
    </xdr:from>
    <xdr:ext cx="534377"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8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82511</xdr:rowOff>
    </xdr:from>
    <xdr:to>
      <xdr:col>86</xdr:col>
      <xdr:colOff>25400</xdr:colOff>
      <xdr:row>90</xdr:row>
      <xdr:rowOff>82511</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51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144805</xdr:rowOff>
    </xdr:from>
    <xdr:to>
      <xdr:col>85</xdr:col>
      <xdr:colOff>127000</xdr:colOff>
      <xdr:row>95</xdr:row>
      <xdr:rowOff>13855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5481300" y="16261105"/>
          <a:ext cx="838200" cy="4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152767</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440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2890</xdr:rowOff>
    </xdr:from>
    <xdr:to>
      <xdr:col>85</xdr:col>
      <xdr:colOff>177800</xdr:colOff>
      <xdr:row>96</xdr:row>
      <xdr:rowOff>104490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4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144805</xdr:rowOff>
    </xdr:from>
    <xdr:to>
      <xdr:col>81</xdr:col>
      <xdr:colOff>50800</xdr:colOff>
      <xdr:row>95</xdr:row>
      <xdr:rowOff>23837</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261105"/>
          <a:ext cx="889000" cy="5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165443</xdr:rowOff>
    </xdr:from>
    <xdr:to>
      <xdr:col>81</xdr:col>
      <xdr:colOff>101600</xdr:colOff>
      <xdr:row>96</xdr:row>
      <xdr:rowOff>95593</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45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86720</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54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254</xdr:rowOff>
    </xdr:from>
    <xdr:to>
      <xdr:col>76</xdr:col>
      <xdr:colOff>114300</xdr:colOff>
      <xdr:row>95</xdr:row>
      <xdr:rowOff>23837</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3703300" y="16288004"/>
          <a:ext cx="889000" cy="2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1194</xdr:rowOff>
    </xdr:from>
    <xdr:to>
      <xdr:col>76</xdr:col>
      <xdr:colOff>165100</xdr:colOff>
      <xdr:row>96</xdr:row>
      <xdr:rowOff>102794</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4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93921</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55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122117</xdr:rowOff>
    </xdr:from>
    <xdr:to>
      <xdr:col>71</xdr:col>
      <xdr:colOff>177800</xdr:colOff>
      <xdr:row>95</xdr:row>
      <xdr:rowOff>254</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6238417"/>
          <a:ext cx="889000" cy="4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159804</xdr:rowOff>
    </xdr:from>
    <xdr:to>
      <xdr:col>72</xdr:col>
      <xdr:colOff>38100</xdr:colOff>
      <xdr:row>96</xdr:row>
      <xdr:rowOff>89954</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44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81081</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54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165405</xdr:rowOff>
    </xdr:from>
    <xdr:to>
      <xdr:col>67</xdr:col>
      <xdr:colOff>101600</xdr:colOff>
      <xdr:row>96</xdr:row>
      <xdr:rowOff>95555</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86682</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54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134505</xdr:rowOff>
    </xdr:from>
    <xdr:to>
      <xdr:col>85</xdr:col>
      <xdr:colOff>177800</xdr:colOff>
      <xdr:row>95</xdr:row>
      <xdr:rowOff>64655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25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157382</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10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94005</xdr:rowOff>
    </xdr:from>
    <xdr:to>
      <xdr:col>81</xdr:col>
      <xdr:colOff>101600</xdr:colOff>
      <xdr:row>95</xdr:row>
      <xdr:rowOff>24155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21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40682</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598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144487</xdr:rowOff>
    </xdr:from>
    <xdr:to>
      <xdr:col>76</xdr:col>
      <xdr:colOff>165100</xdr:colOff>
      <xdr:row>95</xdr:row>
      <xdr:rowOff>74637</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26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91164</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03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120904</xdr:rowOff>
    </xdr:from>
    <xdr:to>
      <xdr:col>72</xdr:col>
      <xdr:colOff>38100</xdr:colOff>
      <xdr:row>95</xdr:row>
      <xdr:rowOff>51054</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23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67581</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01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71317</xdr:rowOff>
    </xdr:from>
    <xdr:to>
      <xdr:col>67</xdr:col>
      <xdr:colOff>101600</xdr:colOff>
      <xdr:row>95</xdr:row>
      <xdr:rowOff>1467</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18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17994</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596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86360</xdr:rowOff>
    </xdr:from>
    <xdr:to>
      <xdr:col>116</xdr:col>
      <xdr:colOff>62864</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572760"/>
          <a:ext cx="1269"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33037</xdr:rowOff>
    </xdr:from>
    <xdr:ext cx="469744"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34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86360</xdr:rowOff>
    </xdr:from>
    <xdr:to>
      <xdr:col>116</xdr:col>
      <xdr:colOff>152400</xdr:colOff>
      <xdr:row>32</xdr:row>
      <xdr:rowOff>86360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57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154940</xdr:rowOff>
    </xdr:from>
    <xdr:to>
      <xdr:col>116</xdr:col>
      <xdr:colOff>63500</xdr:colOff>
      <xdr:row>32</xdr:row>
      <xdr:rowOff>86360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529844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55897</xdr:rowOff>
    </xdr:from>
    <xdr:ext cx="378565"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5709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77470</xdr:rowOff>
    </xdr:from>
    <xdr:to>
      <xdr:col>116</xdr:col>
      <xdr:colOff>114300</xdr:colOff>
      <xdr:row>39</xdr:row>
      <xdr:rowOff>7620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154940</xdr:rowOff>
    </xdr:from>
    <xdr:to>
      <xdr:col>111</xdr:col>
      <xdr:colOff>177800</xdr:colOff>
      <xdr:row>33</xdr:row>
      <xdr:rowOff>65786</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0434300" y="5298440"/>
          <a:ext cx="889000" cy="42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59182</xdr:rowOff>
    </xdr:from>
    <xdr:to>
      <xdr:col>112</xdr:col>
      <xdr:colOff>38100</xdr:colOff>
      <xdr:row>38</xdr:row>
      <xdr:rowOff>160782</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57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151909</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4017" y="6667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65786</xdr:rowOff>
    </xdr:from>
    <xdr:to>
      <xdr:col>107</xdr:col>
      <xdr:colOff>50800</xdr:colOff>
      <xdr:row>33</xdr:row>
      <xdr:rowOff>113792</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flipV="1">
          <a:off x="19545300" y="572363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146812</xdr:rowOff>
    </xdr:from>
    <xdr:to>
      <xdr:col>107</xdr:col>
      <xdr:colOff>101600</xdr:colOff>
      <xdr:row>38</xdr:row>
      <xdr:rowOff>76962</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49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68089</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5017" y="6583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109982</xdr:rowOff>
    </xdr:from>
    <xdr:to>
      <xdr:col>102</xdr:col>
      <xdr:colOff>114300</xdr:colOff>
      <xdr:row>33</xdr:row>
      <xdr:rowOff>113792</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5767832"/>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44704</xdr:rowOff>
    </xdr:from>
    <xdr:to>
      <xdr:col>102</xdr:col>
      <xdr:colOff>165100</xdr:colOff>
      <xdr:row>38</xdr:row>
      <xdr:rowOff>146304</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55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137431</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6017" y="6652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65278</xdr:rowOff>
    </xdr:from>
    <xdr:to>
      <xdr:col>98</xdr:col>
      <xdr:colOff>38100</xdr:colOff>
      <xdr:row>38</xdr:row>
      <xdr:rowOff>166878</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158005</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7017" y="6673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35560</xdr:rowOff>
    </xdr:from>
    <xdr:to>
      <xdr:col>116</xdr:col>
      <xdr:colOff>114300</xdr:colOff>
      <xdr:row>32</xdr:row>
      <xdr:rowOff>137160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552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160037</xdr:rowOff>
    </xdr:from>
    <xdr:ext cx="469744"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54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104140</xdr:rowOff>
    </xdr:from>
    <xdr:to>
      <xdr:col>112</xdr:col>
      <xdr:colOff>38100</xdr:colOff>
      <xdr:row>31</xdr:row>
      <xdr:rowOff>34290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524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29</xdr:row>
      <xdr:rowOff>50817</xdr:rowOff>
    </xdr:from>
    <xdr:ext cx="469744"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088428" y="502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14986</xdr:rowOff>
    </xdr:from>
    <xdr:to>
      <xdr:col>107</xdr:col>
      <xdr:colOff>101600</xdr:colOff>
      <xdr:row>33</xdr:row>
      <xdr:rowOff>116586</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567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31</xdr:row>
      <xdr:rowOff>133113</xdr:rowOff>
    </xdr:from>
    <xdr:ext cx="469744"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199428" y="544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62992</xdr:rowOff>
    </xdr:from>
    <xdr:to>
      <xdr:col>102</xdr:col>
      <xdr:colOff>165100</xdr:colOff>
      <xdr:row>33</xdr:row>
      <xdr:rowOff>164592</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57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9669</xdr:rowOff>
    </xdr:from>
    <xdr:ext cx="469744"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310428" y="549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59182</xdr:rowOff>
    </xdr:from>
    <xdr:to>
      <xdr:col>98</xdr:col>
      <xdr:colOff>38100</xdr:colOff>
      <xdr:row>33</xdr:row>
      <xdr:rowOff>160782</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571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5859</xdr:rowOff>
    </xdr:from>
    <xdr:ext cx="469744"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421428" y="5492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総務費については、本庁舎建設事業費の減及び財政調整基金積立金の減等によるもの。　　　　　　　　　　　　　　　　　　　　　　　　　　　　　　　　　　　　　　　　　　　　　　　　　 土木費については、見初団地建替工事の皆減等によるもの。</a:t>
          </a:r>
        </a:p>
        <a:p>
          <a:r>
            <a:rPr kumimoji="1" lang="ja-JP" altLang="en-US" sz="1300">
              <a:latin typeface="ＭＳ Ｐゴシック" panose="020B0600070205080204" pitchFamily="50" charset="-128"/>
              <a:ea typeface="ＭＳ Ｐゴシック" panose="020B0600070205080204" pitchFamily="50" charset="-128"/>
            </a:rPr>
            <a:t>民生費については、子育て世帯臨時特別給付金経費の減等によるもの。　　　　　　　　　　　　　　　　　　　　　　　　　　　　　　　　　　　　　　　　　　　　　　　　　　　　　　　　　　　　消防費については、宇部・山陽小野田消防組合負担金の増等によるもの。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衛生費については、ごみ処理施設基幹的設備改良事業費の減等によるもの。　　　　　　　　　　　　　　　　　　　　　　　　　　　　　　　　　　　　　　　　　　　　　　　　　　　　　　　　　教育費については、賄材料費の増に伴う学校給食運営経費の増等によるもの。</a:t>
          </a:r>
        </a:p>
        <a:p>
          <a:r>
            <a:rPr kumimoji="1" lang="ja-JP" altLang="en-US" sz="1300">
              <a:latin typeface="ＭＳ Ｐゴシック" panose="020B0600070205080204" pitchFamily="50" charset="-128"/>
              <a:ea typeface="ＭＳ Ｐゴシック" panose="020B0600070205080204" pitchFamily="50" charset="-128"/>
            </a:rPr>
            <a:t>労働費については、指定管理者コロナ対策支援金の皆減等によるもの。　　　　　　　　　　　　　　　　　　　　　　　　　　　　　　　　　　　　　　　　　　　　　　　　　　　　　　　　　　　　 災害復旧費については、公共土木施設災害復旧費の増等によるもの。</a:t>
          </a:r>
        </a:p>
        <a:p>
          <a:r>
            <a:rPr kumimoji="1" lang="ja-JP" altLang="en-US" sz="1300">
              <a:latin typeface="ＭＳ Ｐゴシック" panose="020B0600070205080204" pitchFamily="50" charset="-128"/>
              <a:ea typeface="ＭＳ Ｐゴシック" panose="020B0600070205080204" pitchFamily="50" charset="-128"/>
            </a:rPr>
            <a:t>農林水産業費については、漁業者物価高騰緊急対策支援事業費補助金の皆増等によるもの。　　　　　　　　　　　　　　　　　　　　　　　　　　　　　　　　　　　　　　　　　　　　　　</a:t>
          </a:r>
          <a:r>
            <a:rPr kumimoji="1" lang="ja-JP" altLang="en-US" sz="1300" baseline="0">
              <a:latin typeface="ＭＳ Ｐゴシック" panose="020B0600070205080204" pitchFamily="50" charset="-128"/>
              <a:ea typeface="ＭＳ Ｐゴシック" panose="020B0600070205080204" pitchFamily="50" charset="-128"/>
            </a:rPr>
            <a:t> 公債費については、繰上償還額（三セク債）の減や平成１３年度許可債の一般公共事業の償還終了に伴う減等によるもの。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商工費については、事業所設置資金融資金額の減等によるもの。</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山口県宇部市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財政調整基金は、廃止した水洗便所改造基金の残額を積み立てたため、積立額が増加し、前年度より</a:t>
          </a:r>
          <a:r>
            <a:rPr kumimoji="1" lang="en-US" altLang="ja-JP" sz="1400">
              <a:latin typeface="ＭＳ ゴシック" pitchFamily="49" charset="-128"/>
              <a:ea typeface="ＭＳ ゴシック" pitchFamily="49" charset="-128"/>
            </a:rPr>
            <a:t>0.97</a:t>
          </a:r>
          <a:r>
            <a:rPr kumimoji="1" lang="ja-JP" altLang="en-US" sz="1400">
              <a:latin typeface="ＭＳ ゴシック" pitchFamily="49" charset="-128"/>
              <a:ea typeface="ＭＳ ゴシック" pitchFamily="49" charset="-128"/>
            </a:rPr>
            <a:t>ポイント上昇している。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実質収支額は、翌年度に繰り越すべき財源が増加したことにより、前年度より</a:t>
          </a:r>
          <a:r>
            <a:rPr kumimoji="1" lang="en-US" altLang="ja-JP" sz="1400">
              <a:latin typeface="ＭＳ ゴシック" pitchFamily="49" charset="-128"/>
              <a:ea typeface="ＭＳ ゴシック" pitchFamily="49" charset="-128"/>
            </a:rPr>
            <a:t>0.73</a:t>
          </a:r>
          <a:r>
            <a:rPr kumimoji="1" lang="ja-JP" altLang="en-US" sz="1400">
              <a:latin typeface="ＭＳ ゴシック" pitchFamily="49" charset="-128"/>
              <a:ea typeface="ＭＳ ゴシック" pitchFamily="49" charset="-128"/>
            </a:rPr>
            <a:t>ポイント低下した。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実質単年度収支は、単年度収支や財政調整基金積立金の減等により</a:t>
          </a:r>
          <a:r>
            <a:rPr kumimoji="1" lang="en-US" altLang="ja-JP" sz="1400">
              <a:latin typeface="ＭＳ ゴシック" pitchFamily="49" charset="-128"/>
              <a:ea typeface="ＭＳ ゴシック" pitchFamily="49" charset="-128"/>
            </a:rPr>
            <a:t>9.75</a:t>
          </a:r>
          <a:r>
            <a:rPr kumimoji="1" lang="ja-JP" altLang="en-US" sz="1400">
              <a:latin typeface="ＭＳ ゴシック" pitchFamily="49" charset="-128"/>
              <a:ea typeface="ＭＳ ゴシック" pitchFamily="49" charset="-128"/>
            </a:rPr>
            <a:t>ポイント低下した。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山口県宇部市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すべての会計において、黒字となっており、安定した財政運営が行われていると考えられる。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今後も、事業の見直し、職員数の適正化などの行政改革や地方債残高の削減、歳入の確保など財政健全化の取組を進める。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366" t="s">
        <v>82</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75" thickBot="1" x14ac:dyDescent="0.2">
      <c r="B2" s="176" t="s">
        <v>83</v>
      </c>
      <c r="C2" s="176"/>
      <c r="D2" s="177"/>
    </row>
    <row r="3" spans="1:119" ht="18.75" customHeight="1" thickBot="1" x14ac:dyDescent="0.2">
      <c r="A3" s="175"/>
      <c r="B3" s="367" t="s">
        <v>84</v>
      </c>
      <c r="C3" s="368"/>
      <c r="D3" s="368"/>
      <c r="E3" s="369"/>
      <c r="F3" s="369"/>
      <c r="G3" s="369"/>
      <c r="H3" s="369"/>
      <c r="I3" s="369"/>
      <c r="J3" s="369"/>
      <c r="K3" s="369"/>
      <c r="L3" s="369" t="s">
        <v>85</v>
      </c>
      <c r="M3" s="369"/>
      <c r="N3" s="369"/>
      <c r="O3" s="369"/>
      <c r="P3" s="369"/>
      <c r="Q3" s="369"/>
      <c r="R3" s="376"/>
      <c r="S3" s="376"/>
      <c r="T3" s="376"/>
      <c r="U3" s="376"/>
      <c r="V3" s="377"/>
      <c r="W3" s="351" t="s">
        <v>86</v>
      </c>
      <c r="X3" s="352"/>
      <c r="Y3" s="352"/>
      <c r="Z3" s="352"/>
      <c r="AA3" s="352"/>
      <c r="AB3" s="368"/>
      <c r="AC3" s="376" t="s">
        <v>87</v>
      </c>
      <c r="AD3" s="352"/>
      <c r="AE3" s="352"/>
      <c r="AF3" s="352"/>
      <c r="AG3" s="352"/>
      <c r="AH3" s="352"/>
      <c r="AI3" s="352"/>
      <c r="AJ3" s="352"/>
      <c r="AK3" s="352"/>
      <c r="AL3" s="353"/>
      <c r="AM3" s="351" t="s">
        <v>88</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89</v>
      </c>
      <c r="BO3" s="352"/>
      <c r="BP3" s="352"/>
      <c r="BQ3" s="352"/>
      <c r="BR3" s="352"/>
      <c r="BS3" s="352"/>
      <c r="BT3" s="352"/>
      <c r="BU3" s="353"/>
      <c r="BV3" s="351" t="s">
        <v>90</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91</v>
      </c>
      <c r="CU3" s="352"/>
      <c r="CV3" s="352"/>
      <c r="CW3" s="352"/>
      <c r="CX3" s="352"/>
      <c r="CY3" s="352"/>
      <c r="CZ3" s="352"/>
      <c r="DA3" s="353"/>
      <c r="DB3" s="351" t="s">
        <v>92</v>
      </c>
      <c r="DC3" s="352"/>
      <c r="DD3" s="352"/>
      <c r="DE3" s="352"/>
      <c r="DF3" s="352"/>
      <c r="DG3" s="352"/>
      <c r="DH3" s="352"/>
      <c r="DI3" s="353"/>
    </row>
    <row r="4" spans="1:119" ht="18.75" customHeight="1" x14ac:dyDescent="0.15">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93</v>
      </c>
      <c r="AZ4" s="355"/>
      <c r="BA4" s="355"/>
      <c r="BB4" s="355"/>
      <c r="BC4" s="355"/>
      <c r="BD4" s="355"/>
      <c r="BE4" s="355"/>
      <c r="BF4" s="355"/>
      <c r="BG4" s="355"/>
      <c r="BH4" s="355"/>
      <c r="BI4" s="355"/>
      <c r="BJ4" s="355"/>
      <c r="BK4" s="355"/>
      <c r="BL4" s="355"/>
      <c r="BM4" s="356"/>
      <c r="BN4" s="357">
        <v>75518343</v>
      </c>
      <c r="BO4" s="358"/>
      <c r="BP4" s="358"/>
      <c r="BQ4" s="358"/>
      <c r="BR4" s="358"/>
      <c r="BS4" s="358"/>
      <c r="BT4" s="358"/>
      <c r="BU4" s="359"/>
      <c r="BV4" s="357">
        <v>84527726</v>
      </c>
      <c r="BW4" s="358"/>
      <c r="BX4" s="358"/>
      <c r="BY4" s="358"/>
      <c r="BZ4" s="358"/>
      <c r="CA4" s="358"/>
      <c r="CB4" s="358"/>
      <c r="CC4" s="359"/>
      <c r="CD4" s="360" t="s">
        <v>94</v>
      </c>
      <c r="CE4" s="361"/>
      <c r="CF4" s="361"/>
      <c r="CG4" s="361"/>
      <c r="CH4" s="361"/>
      <c r="CI4" s="361"/>
      <c r="CJ4" s="361"/>
      <c r="CK4" s="361"/>
      <c r="CL4" s="361"/>
      <c r="CM4" s="361"/>
      <c r="CN4" s="361"/>
      <c r="CO4" s="361"/>
      <c r="CP4" s="361"/>
      <c r="CQ4" s="361"/>
      <c r="CR4" s="361"/>
      <c r="CS4" s="362"/>
      <c r="CT4" s="363">
        <v>5.2</v>
      </c>
      <c r="CU4" s="364"/>
      <c r="CV4" s="364"/>
      <c r="CW4" s="364"/>
      <c r="CX4" s="364"/>
      <c r="CY4" s="364"/>
      <c r="CZ4" s="364"/>
      <c r="DA4" s="365"/>
      <c r="DB4" s="363">
        <v>6</v>
      </c>
      <c r="DC4" s="364"/>
      <c r="DD4" s="364"/>
      <c r="DE4" s="364"/>
      <c r="DF4" s="364"/>
      <c r="DG4" s="364"/>
      <c r="DH4" s="364"/>
      <c r="DI4" s="365"/>
    </row>
    <row r="5" spans="1:119" ht="18.75" customHeight="1" x14ac:dyDescent="0.15">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95</v>
      </c>
      <c r="AN5" s="424"/>
      <c r="AO5" s="424"/>
      <c r="AP5" s="424"/>
      <c r="AQ5" s="424"/>
      <c r="AR5" s="424"/>
      <c r="AS5" s="424"/>
      <c r="AT5" s="425"/>
      <c r="AU5" s="426" t="s">
        <v>96</v>
      </c>
      <c r="AV5" s="427"/>
      <c r="AW5" s="427"/>
      <c r="AX5" s="427"/>
      <c r="AY5" s="428" t="s">
        <v>97</v>
      </c>
      <c r="AZ5" s="429"/>
      <c r="BA5" s="429"/>
      <c r="BB5" s="429"/>
      <c r="BC5" s="429"/>
      <c r="BD5" s="429"/>
      <c r="BE5" s="429"/>
      <c r="BF5" s="429"/>
      <c r="BG5" s="429"/>
      <c r="BH5" s="429"/>
      <c r="BI5" s="429"/>
      <c r="BJ5" s="429"/>
      <c r="BK5" s="429"/>
      <c r="BL5" s="429"/>
      <c r="BM5" s="430"/>
      <c r="BN5" s="394">
        <v>72856043</v>
      </c>
      <c r="BO5" s="395"/>
      <c r="BP5" s="395"/>
      <c r="BQ5" s="395"/>
      <c r="BR5" s="395"/>
      <c r="BS5" s="395"/>
      <c r="BT5" s="395"/>
      <c r="BU5" s="396"/>
      <c r="BV5" s="394">
        <v>81868468</v>
      </c>
      <c r="BW5" s="395"/>
      <c r="BX5" s="395"/>
      <c r="BY5" s="395"/>
      <c r="BZ5" s="395"/>
      <c r="CA5" s="395"/>
      <c r="CB5" s="395"/>
      <c r="CC5" s="396"/>
      <c r="CD5" s="397" t="s">
        <v>98</v>
      </c>
      <c r="CE5" s="398"/>
      <c r="CF5" s="398"/>
      <c r="CG5" s="398"/>
      <c r="CH5" s="398"/>
      <c r="CI5" s="398"/>
      <c r="CJ5" s="398"/>
      <c r="CK5" s="398"/>
      <c r="CL5" s="398"/>
      <c r="CM5" s="398"/>
      <c r="CN5" s="398"/>
      <c r="CO5" s="398"/>
      <c r="CP5" s="398"/>
      <c r="CQ5" s="398"/>
      <c r="CR5" s="398"/>
      <c r="CS5" s="399"/>
      <c r="CT5" s="391">
        <v>93.8</v>
      </c>
      <c r="CU5" s="392"/>
      <c r="CV5" s="392"/>
      <c r="CW5" s="392"/>
      <c r="CX5" s="392"/>
      <c r="CY5" s="392"/>
      <c r="CZ5" s="392"/>
      <c r="DA5" s="393"/>
      <c r="DB5" s="391">
        <v>87.5</v>
      </c>
      <c r="DC5" s="392"/>
      <c r="DD5" s="392"/>
      <c r="DE5" s="392"/>
      <c r="DF5" s="392"/>
      <c r="DG5" s="392"/>
      <c r="DH5" s="392"/>
      <c r="DI5" s="393"/>
    </row>
    <row r="6" spans="1:119" ht="18.75" customHeight="1" x14ac:dyDescent="0.15">
      <c r="A6" s="175"/>
      <c r="B6" s="400" t="s">
        <v>99</v>
      </c>
      <c r="C6" s="401"/>
      <c r="D6" s="401"/>
      <c r="E6" s="402"/>
      <c r="F6" s="402"/>
      <c r="G6" s="402"/>
      <c r="H6" s="402"/>
      <c r="I6" s="402"/>
      <c r="J6" s="402"/>
      <c r="K6" s="402"/>
      <c r="L6" s="402" t="s">
        <v>100</v>
      </c>
      <c r="M6" s="402"/>
      <c r="N6" s="402"/>
      <c r="O6" s="402"/>
      <c r="P6" s="402"/>
      <c r="Q6" s="402"/>
      <c r="R6" s="406"/>
      <c r="S6" s="406"/>
      <c r="T6" s="406"/>
      <c r="U6" s="406"/>
      <c r="V6" s="407"/>
      <c r="W6" s="410" t="s">
        <v>101</v>
      </c>
      <c r="X6" s="411"/>
      <c r="Y6" s="411"/>
      <c r="Z6" s="411"/>
      <c r="AA6" s="411"/>
      <c r="AB6" s="401"/>
      <c r="AC6" s="414" t="s">
        <v>102</v>
      </c>
      <c r="AD6" s="415"/>
      <c r="AE6" s="415"/>
      <c r="AF6" s="415"/>
      <c r="AG6" s="415"/>
      <c r="AH6" s="415"/>
      <c r="AI6" s="415"/>
      <c r="AJ6" s="415"/>
      <c r="AK6" s="415"/>
      <c r="AL6" s="416"/>
      <c r="AM6" s="423" t="s">
        <v>103</v>
      </c>
      <c r="AN6" s="424"/>
      <c r="AO6" s="424"/>
      <c r="AP6" s="424"/>
      <c r="AQ6" s="424"/>
      <c r="AR6" s="424"/>
      <c r="AS6" s="424"/>
      <c r="AT6" s="425"/>
      <c r="AU6" s="426" t="s">
        <v>104</v>
      </c>
      <c r="AV6" s="427"/>
      <c r="AW6" s="427"/>
      <c r="AX6" s="427"/>
      <c r="AY6" s="428" t="s">
        <v>105</v>
      </c>
      <c r="AZ6" s="429"/>
      <c r="BA6" s="429"/>
      <c r="BB6" s="429"/>
      <c r="BC6" s="429"/>
      <c r="BD6" s="429"/>
      <c r="BE6" s="429"/>
      <c r="BF6" s="429"/>
      <c r="BG6" s="429"/>
      <c r="BH6" s="429"/>
      <c r="BI6" s="429"/>
      <c r="BJ6" s="429"/>
      <c r="BK6" s="429"/>
      <c r="BL6" s="429"/>
      <c r="BM6" s="430"/>
      <c r="BN6" s="394">
        <v>2662300</v>
      </c>
      <c r="BO6" s="395"/>
      <c r="BP6" s="395"/>
      <c r="BQ6" s="395"/>
      <c r="BR6" s="395"/>
      <c r="BS6" s="395"/>
      <c r="BT6" s="395"/>
      <c r="BU6" s="396"/>
      <c r="BV6" s="394">
        <v>2659258</v>
      </c>
      <c r="BW6" s="395"/>
      <c r="BX6" s="395"/>
      <c r="BY6" s="395"/>
      <c r="BZ6" s="395"/>
      <c r="CA6" s="395"/>
      <c r="CB6" s="395"/>
      <c r="CC6" s="396"/>
      <c r="CD6" s="397" t="s">
        <v>106</v>
      </c>
      <c r="CE6" s="398"/>
      <c r="CF6" s="398"/>
      <c r="CG6" s="398"/>
      <c r="CH6" s="398"/>
      <c r="CI6" s="398"/>
      <c r="CJ6" s="398"/>
      <c r="CK6" s="398"/>
      <c r="CL6" s="398"/>
      <c r="CM6" s="398"/>
      <c r="CN6" s="398"/>
      <c r="CO6" s="398"/>
      <c r="CP6" s="398"/>
      <c r="CQ6" s="398"/>
      <c r="CR6" s="398"/>
      <c r="CS6" s="399"/>
      <c r="CT6" s="431">
        <v>95.8</v>
      </c>
      <c r="CU6" s="432"/>
      <c r="CV6" s="432"/>
      <c r="CW6" s="432"/>
      <c r="CX6" s="432"/>
      <c r="CY6" s="432"/>
      <c r="CZ6" s="432"/>
      <c r="DA6" s="433"/>
      <c r="DB6" s="431">
        <v>94.2</v>
      </c>
      <c r="DC6" s="432"/>
      <c r="DD6" s="432"/>
      <c r="DE6" s="432"/>
      <c r="DF6" s="432"/>
      <c r="DG6" s="432"/>
      <c r="DH6" s="432"/>
      <c r="DI6" s="433"/>
    </row>
    <row r="7" spans="1:119" ht="18.75" customHeight="1" x14ac:dyDescent="0.15">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107</v>
      </c>
      <c r="AN7" s="424"/>
      <c r="AO7" s="424"/>
      <c r="AP7" s="424"/>
      <c r="AQ7" s="424"/>
      <c r="AR7" s="424"/>
      <c r="AS7" s="424"/>
      <c r="AT7" s="425"/>
      <c r="AU7" s="426" t="s">
        <v>108</v>
      </c>
      <c r="AV7" s="427"/>
      <c r="AW7" s="427"/>
      <c r="AX7" s="427"/>
      <c r="AY7" s="428" t="s">
        <v>109</v>
      </c>
      <c r="AZ7" s="429"/>
      <c r="BA7" s="429"/>
      <c r="BB7" s="429"/>
      <c r="BC7" s="429"/>
      <c r="BD7" s="429"/>
      <c r="BE7" s="429"/>
      <c r="BF7" s="429"/>
      <c r="BG7" s="429"/>
      <c r="BH7" s="429"/>
      <c r="BI7" s="429"/>
      <c r="BJ7" s="429"/>
      <c r="BK7" s="429"/>
      <c r="BL7" s="429"/>
      <c r="BM7" s="430"/>
      <c r="BN7" s="394">
        <v>718450</v>
      </c>
      <c r="BO7" s="395"/>
      <c r="BP7" s="395"/>
      <c r="BQ7" s="395"/>
      <c r="BR7" s="395"/>
      <c r="BS7" s="395"/>
      <c r="BT7" s="395"/>
      <c r="BU7" s="396"/>
      <c r="BV7" s="394">
        <v>390287</v>
      </c>
      <c r="BW7" s="395"/>
      <c r="BX7" s="395"/>
      <c r="BY7" s="395"/>
      <c r="BZ7" s="395"/>
      <c r="CA7" s="395"/>
      <c r="CB7" s="395"/>
      <c r="CC7" s="396"/>
      <c r="CD7" s="397" t="s">
        <v>110</v>
      </c>
      <c r="CE7" s="398"/>
      <c r="CF7" s="398"/>
      <c r="CG7" s="398"/>
      <c r="CH7" s="398"/>
      <c r="CI7" s="398"/>
      <c r="CJ7" s="398"/>
      <c r="CK7" s="398"/>
      <c r="CL7" s="398"/>
      <c r="CM7" s="398"/>
      <c r="CN7" s="398"/>
      <c r="CO7" s="398"/>
      <c r="CP7" s="398"/>
      <c r="CQ7" s="398"/>
      <c r="CR7" s="398"/>
      <c r="CS7" s="399"/>
      <c r="CT7" s="394">
        <v>37081244</v>
      </c>
      <c r="CU7" s="395"/>
      <c r="CV7" s="395"/>
      <c r="CW7" s="395"/>
      <c r="CX7" s="395"/>
      <c r="CY7" s="395"/>
      <c r="CZ7" s="395"/>
      <c r="DA7" s="396"/>
      <c r="DB7" s="394">
        <v>37979908</v>
      </c>
      <c r="DC7" s="395"/>
      <c r="DD7" s="395"/>
      <c r="DE7" s="395"/>
      <c r="DF7" s="395"/>
      <c r="DG7" s="395"/>
      <c r="DH7" s="395"/>
      <c r="DI7" s="396"/>
    </row>
    <row r="8" spans="1:119" ht="18.75" customHeight="1" thickBot="1" x14ac:dyDescent="0.2">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111</v>
      </c>
      <c r="AN8" s="424"/>
      <c r="AO8" s="424"/>
      <c r="AP8" s="424"/>
      <c r="AQ8" s="424"/>
      <c r="AR8" s="424"/>
      <c r="AS8" s="424"/>
      <c r="AT8" s="425"/>
      <c r="AU8" s="426" t="s">
        <v>112</v>
      </c>
      <c r="AV8" s="427"/>
      <c r="AW8" s="427"/>
      <c r="AX8" s="427"/>
      <c r="AY8" s="428" t="s">
        <v>113</v>
      </c>
      <c r="AZ8" s="429"/>
      <c r="BA8" s="429"/>
      <c r="BB8" s="429"/>
      <c r="BC8" s="429"/>
      <c r="BD8" s="429"/>
      <c r="BE8" s="429"/>
      <c r="BF8" s="429"/>
      <c r="BG8" s="429"/>
      <c r="BH8" s="429"/>
      <c r="BI8" s="429"/>
      <c r="BJ8" s="429"/>
      <c r="BK8" s="429"/>
      <c r="BL8" s="429"/>
      <c r="BM8" s="430"/>
      <c r="BN8" s="394">
        <v>1943850</v>
      </c>
      <c r="BO8" s="395"/>
      <c r="BP8" s="395"/>
      <c r="BQ8" s="395"/>
      <c r="BR8" s="395"/>
      <c r="BS8" s="395"/>
      <c r="BT8" s="395"/>
      <c r="BU8" s="396"/>
      <c r="BV8" s="394">
        <v>2268971</v>
      </c>
      <c r="BW8" s="395"/>
      <c r="BX8" s="395"/>
      <c r="BY8" s="395"/>
      <c r="BZ8" s="395"/>
      <c r="CA8" s="395"/>
      <c r="CB8" s="395"/>
      <c r="CC8" s="396"/>
      <c r="CD8" s="397" t="s">
        <v>114</v>
      </c>
      <c r="CE8" s="398"/>
      <c r="CF8" s="398"/>
      <c r="CG8" s="398"/>
      <c r="CH8" s="398"/>
      <c r="CI8" s="398"/>
      <c r="CJ8" s="398"/>
      <c r="CK8" s="398"/>
      <c r="CL8" s="398"/>
      <c r="CM8" s="398"/>
      <c r="CN8" s="398"/>
      <c r="CO8" s="398"/>
      <c r="CP8" s="398"/>
      <c r="CQ8" s="398"/>
      <c r="CR8" s="398"/>
      <c r="CS8" s="399"/>
      <c r="CT8" s="434">
        <v>0.71</v>
      </c>
      <c r="CU8" s="435"/>
      <c r="CV8" s="435"/>
      <c r="CW8" s="435"/>
      <c r="CX8" s="435"/>
      <c r="CY8" s="435"/>
      <c r="CZ8" s="435"/>
      <c r="DA8" s="436"/>
      <c r="DB8" s="434">
        <v>0.72</v>
      </c>
      <c r="DC8" s="435"/>
      <c r="DD8" s="435"/>
      <c r="DE8" s="435"/>
      <c r="DF8" s="435"/>
      <c r="DG8" s="435"/>
      <c r="DH8" s="435"/>
      <c r="DI8" s="436"/>
    </row>
    <row r="9" spans="1:119" ht="18.75" customHeight="1" thickBot="1" x14ac:dyDescent="0.2">
      <c r="A9" s="175"/>
      <c r="B9" s="388" t="s">
        <v>115</v>
      </c>
      <c r="C9" s="389"/>
      <c r="D9" s="389"/>
      <c r="E9" s="389"/>
      <c r="F9" s="389"/>
      <c r="G9" s="389"/>
      <c r="H9" s="389"/>
      <c r="I9" s="389"/>
      <c r="J9" s="389"/>
      <c r="K9" s="437"/>
      <c r="L9" s="438" t="s">
        <v>116</v>
      </c>
      <c r="M9" s="439"/>
      <c r="N9" s="439"/>
      <c r="O9" s="439"/>
      <c r="P9" s="439"/>
      <c r="Q9" s="440"/>
      <c r="R9" s="441">
        <v>162570</v>
      </c>
      <c r="S9" s="442"/>
      <c r="T9" s="442"/>
      <c r="U9" s="442"/>
      <c r="V9" s="443"/>
      <c r="W9" s="351" t="s">
        <v>117</v>
      </c>
      <c r="X9" s="352"/>
      <c r="Y9" s="352"/>
      <c r="Z9" s="352"/>
      <c r="AA9" s="352"/>
      <c r="AB9" s="352"/>
      <c r="AC9" s="352"/>
      <c r="AD9" s="352"/>
      <c r="AE9" s="352"/>
      <c r="AF9" s="352"/>
      <c r="AG9" s="352"/>
      <c r="AH9" s="352"/>
      <c r="AI9" s="352"/>
      <c r="AJ9" s="352"/>
      <c r="AK9" s="352"/>
      <c r="AL9" s="353"/>
      <c r="AM9" s="423" t="s">
        <v>118</v>
      </c>
      <c r="AN9" s="424"/>
      <c r="AO9" s="424"/>
      <c r="AP9" s="424"/>
      <c r="AQ9" s="424"/>
      <c r="AR9" s="424"/>
      <c r="AS9" s="424"/>
      <c r="AT9" s="425"/>
      <c r="AU9" s="426" t="s">
        <v>104</v>
      </c>
      <c r="AV9" s="427"/>
      <c r="AW9" s="427"/>
      <c r="AX9" s="427"/>
      <c r="AY9" s="428" t="s">
        <v>119</v>
      </c>
      <c r="AZ9" s="429"/>
      <c r="BA9" s="429"/>
      <c r="BB9" s="429"/>
      <c r="BC9" s="429"/>
      <c r="BD9" s="429"/>
      <c r="BE9" s="429"/>
      <c r="BF9" s="429"/>
      <c r="BG9" s="429"/>
      <c r="BH9" s="429"/>
      <c r="BI9" s="429"/>
      <c r="BJ9" s="429"/>
      <c r="BK9" s="429"/>
      <c r="BL9" s="429"/>
      <c r="BM9" s="430"/>
      <c r="BN9" s="394">
        <v>-325121</v>
      </c>
      <c r="BO9" s="395"/>
      <c r="BP9" s="395"/>
      <c r="BQ9" s="395"/>
      <c r="BR9" s="395"/>
      <c r="BS9" s="395"/>
      <c r="BT9" s="395"/>
      <c r="BU9" s="396"/>
      <c r="BV9" s="394">
        <v>723365</v>
      </c>
      <c r="BW9" s="395"/>
      <c r="BX9" s="395"/>
      <c r="BY9" s="395"/>
      <c r="BZ9" s="395"/>
      <c r="CA9" s="395"/>
      <c r="CB9" s="395"/>
      <c r="CC9" s="396"/>
      <c r="CD9" s="397" t="s">
        <v>120</v>
      </c>
      <c r="CE9" s="398"/>
      <c r="CF9" s="398"/>
      <c r="CG9" s="398"/>
      <c r="CH9" s="398"/>
      <c r="CI9" s="398"/>
      <c r="CJ9" s="398"/>
      <c r="CK9" s="398"/>
      <c r="CL9" s="398"/>
      <c r="CM9" s="398"/>
      <c r="CN9" s="398"/>
      <c r="CO9" s="398"/>
      <c r="CP9" s="398"/>
      <c r="CQ9" s="398"/>
      <c r="CR9" s="398"/>
      <c r="CS9" s="399"/>
      <c r="CT9" s="391">
        <v>12</v>
      </c>
      <c r="CU9" s="392"/>
      <c r="CV9" s="392"/>
      <c r="CW9" s="392"/>
      <c r="CX9" s="392"/>
      <c r="CY9" s="392"/>
      <c r="CZ9" s="392"/>
      <c r="DA9" s="393"/>
      <c r="DB9" s="391">
        <v>12.6</v>
      </c>
      <c r="DC9" s="392"/>
      <c r="DD9" s="392"/>
      <c r="DE9" s="392"/>
      <c r="DF9" s="392"/>
      <c r="DG9" s="392"/>
      <c r="DH9" s="392"/>
      <c r="DI9" s="393"/>
    </row>
    <row r="10" spans="1:119" ht="18.75" customHeight="1" thickBot="1" x14ac:dyDescent="0.2">
      <c r="A10" s="175"/>
      <c r="B10" s="388"/>
      <c r="C10" s="389"/>
      <c r="D10" s="389"/>
      <c r="E10" s="389"/>
      <c r="F10" s="389"/>
      <c r="G10" s="389"/>
      <c r="H10" s="389"/>
      <c r="I10" s="389"/>
      <c r="J10" s="389"/>
      <c r="K10" s="437"/>
      <c r="L10" s="444" t="s">
        <v>121</v>
      </c>
      <c r="M10" s="424"/>
      <c r="N10" s="424"/>
      <c r="O10" s="424"/>
      <c r="P10" s="424"/>
      <c r="Q10" s="425"/>
      <c r="R10" s="445">
        <v>169429</v>
      </c>
      <c r="S10" s="446"/>
      <c r="T10" s="446"/>
      <c r="U10" s="446"/>
      <c r="V10" s="447"/>
      <c r="W10" s="382"/>
      <c r="X10" s="383"/>
      <c r="Y10" s="383"/>
      <c r="Z10" s="383"/>
      <c r="AA10" s="383"/>
      <c r="AB10" s="383"/>
      <c r="AC10" s="383"/>
      <c r="AD10" s="383"/>
      <c r="AE10" s="383"/>
      <c r="AF10" s="383"/>
      <c r="AG10" s="383"/>
      <c r="AH10" s="383"/>
      <c r="AI10" s="383"/>
      <c r="AJ10" s="383"/>
      <c r="AK10" s="383"/>
      <c r="AL10" s="386"/>
      <c r="AM10" s="423" t="s">
        <v>122</v>
      </c>
      <c r="AN10" s="424"/>
      <c r="AO10" s="424"/>
      <c r="AP10" s="424"/>
      <c r="AQ10" s="424"/>
      <c r="AR10" s="424"/>
      <c r="AS10" s="424"/>
      <c r="AT10" s="425"/>
      <c r="AU10" s="426" t="s">
        <v>108</v>
      </c>
      <c r="AV10" s="427"/>
      <c r="AW10" s="427"/>
      <c r="AX10" s="427"/>
      <c r="AY10" s="428" t="s">
        <v>123</v>
      </c>
      <c r="AZ10" s="429"/>
      <c r="BA10" s="429"/>
      <c r="BB10" s="429"/>
      <c r="BC10" s="429"/>
      <c r="BD10" s="429"/>
      <c r="BE10" s="429"/>
      <c r="BF10" s="429"/>
      <c r="BG10" s="429"/>
      <c r="BH10" s="429"/>
      <c r="BI10" s="429"/>
      <c r="BJ10" s="429"/>
      <c r="BK10" s="429"/>
      <c r="BL10" s="429"/>
      <c r="BM10" s="430"/>
      <c r="BN10" s="394">
        <v>1464892</v>
      </c>
      <c r="BO10" s="395"/>
      <c r="BP10" s="395"/>
      <c r="BQ10" s="395"/>
      <c r="BR10" s="395"/>
      <c r="BS10" s="395"/>
      <c r="BT10" s="395"/>
      <c r="BU10" s="396"/>
      <c r="BV10" s="394">
        <v>3130342</v>
      </c>
      <c r="BW10" s="395"/>
      <c r="BX10" s="395"/>
      <c r="BY10" s="395"/>
      <c r="BZ10" s="395"/>
      <c r="CA10" s="395"/>
      <c r="CB10" s="395"/>
      <c r="CC10" s="396"/>
      <c r="CD10" s="178" t="s">
        <v>124</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
      <c r="A11" s="175"/>
      <c r="B11" s="388"/>
      <c r="C11" s="389"/>
      <c r="D11" s="389"/>
      <c r="E11" s="389"/>
      <c r="F11" s="389"/>
      <c r="G11" s="389"/>
      <c r="H11" s="389"/>
      <c r="I11" s="389"/>
      <c r="J11" s="389"/>
      <c r="K11" s="437"/>
      <c r="L11" s="448" t="s">
        <v>125</v>
      </c>
      <c r="M11" s="449"/>
      <c r="N11" s="449"/>
      <c r="O11" s="449"/>
      <c r="P11" s="449"/>
      <c r="Q11" s="450"/>
      <c r="R11" s="451" t="s">
        <v>126</v>
      </c>
      <c r="S11" s="452"/>
      <c r="T11" s="452"/>
      <c r="U11" s="452"/>
      <c r="V11" s="453"/>
      <c r="W11" s="382"/>
      <c r="X11" s="383"/>
      <c r="Y11" s="383"/>
      <c r="Z11" s="383"/>
      <c r="AA11" s="383"/>
      <c r="AB11" s="383"/>
      <c r="AC11" s="383"/>
      <c r="AD11" s="383"/>
      <c r="AE11" s="383"/>
      <c r="AF11" s="383"/>
      <c r="AG11" s="383"/>
      <c r="AH11" s="383"/>
      <c r="AI11" s="383"/>
      <c r="AJ11" s="383"/>
      <c r="AK11" s="383"/>
      <c r="AL11" s="386"/>
      <c r="AM11" s="423" t="s">
        <v>127</v>
      </c>
      <c r="AN11" s="424"/>
      <c r="AO11" s="424"/>
      <c r="AP11" s="424"/>
      <c r="AQ11" s="424"/>
      <c r="AR11" s="424"/>
      <c r="AS11" s="424"/>
      <c r="AT11" s="425"/>
      <c r="AU11" s="426" t="s">
        <v>128</v>
      </c>
      <c r="AV11" s="427"/>
      <c r="AW11" s="427"/>
      <c r="AX11" s="427"/>
      <c r="AY11" s="428" t="s">
        <v>129</v>
      </c>
      <c r="AZ11" s="429"/>
      <c r="BA11" s="429"/>
      <c r="BB11" s="429"/>
      <c r="BC11" s="429"/>
      <c r="BD11" s="429"/>
      <c r="BE11" s="429"/>
      <c r="BF11" s="429"/>
      <c r="BG11" s="429"/>
      <c r="BH11" s="429"/>
      <c r="BI11" s="429"/>
      <c r="BJ11" s="429"/>
      <c r="BK11" s="429"/>
      <c r="BL11" s="429"/>
      <c r="BM11" s="430"/>
      <c r="BN11" s="394">
        <v>239109</v>
      </c>
      <c r="BO11" s="395"/>
      <c r="BP11" s="395"/>
      <c r="BQ11" s="395"/>
      <c r="BR11" s="395"/>
      <c r="BS11" s="395"/>
      <c r="BT11" s="395"/>
      <c r="BU11" s="396"/>
      <c r="BV11" s="394">
        <v>524307</v>
      </c>
      <c r="BW11" s="395"/>
      <c r="BX11" s="395"/>
      <c r="BY11" s="395"/>
      <c r="BZ11" s="395"/>
      <c r="CA11" s="395"/>
      <c r="CB11" s="395"/>
      <c r="CC11" s="396"/>
      <c r="CD11" s="397" t="s">
        <v>130</v>
      </c>
      <c r="CE11" s="398"/>
      <c r="CF11" s="398"/>
      <c r="CG11" s="398"/>
      <c r="CH11" s="398"/>
      <c r="CI11" s="398"/>
      <c r="CJ11" s="398"/>
      <c r="CK11" s="398"/>
      <c r="CL11" s="398"/>
      <c r="CM11" s="398"/>
      <c r="CN11" s="398"/>
      <c r="CO11" s="398"/>
      <c r="CP11" s="398"/>
      <c r="CQ11" s="398"/>
      <c r="CR11" s="398"/>
      <c r="CS11" s="399"/>
      <c r="CT11" s="434" t="s">
        <v>131</v>
      </c>
      <c r="CU11" s="435"/>
      <c r="CV11" s="435"/>
      <c r="CW11" s="435"/>
      <c r="CX11" s="435"/>
      <c r="CY11" s="435"/>
      <c r="CZ11" s="435"/>
      <c r="DA11" s="436"/>
      <c r="DB11" s="434" t="s">
        <v>131</v>
      </c>
      <c r="DC11" s="435"/>
      <c r="DD11" s="435"/>
      <c r="DE11" s="435"/>
      <c r="DF11" s="435"/>
      <c r="DG11" s="435"/>
      <c r="DH11" s="435"/>
      <c r="DI11" s="436"/>
    </row>
    <row r="12" spans="1:119" ht="18.75" customHeight="1" x14ac:dyDescent="0.15">
      <c r="A12" s="175"/>
      <c r="B12" s="454" t="s">
        <v>132</v>
      </c>
      <c r="C12" s="455"/>
      <c r="D12" s="455"/>
      <c r="E12" s="455"/>
      <c r="F12" s="455"/>
      <c r="G12" s="455"/>
      <c r="H12" s="455"/>
      <c r="I12" s="455"/>
      <c r="J12" s="455"/>
      <c r="K12" s="456"/>
      <c r="L12" s="463" t="s">
        <v>133</v>
      </c>
      <c r="M12" s="464"/>
      <c r="N12" s="464"/>
      <c r="O12" s="464"/>
      <c r="P12" s="464"/>
      <c r="Q12" s="465"/>
      <c r="R12" s="466">
        <v>160353</v>
      </c>
      <c r="S12" s="467"/>
      <c r="T12" s="467"/>
      <c r="U12" s="467"/>
      <c r="V12" s="468"/>
      <c r="W12" s="469" t="s">
        <v>1</v>
      </c>
      <c r="X12" s="427"/>
      <c r="Y12" s="427"/>
      <c r="Z12" s="427"/>
      <c r="AA12" s="427"/>
      <c r="AB12" s="470"/>
      <c r="AC12" s="471" t="s">
        <v>134</v>
      </c>
      <c r="AD12" s="472"/>
      <c r="AE12" s="472"/>
      <c r="AF12" s="472"/>
      <c r="AG12" s="473"/>
      <c r="AH12" s="471" t="s">
        <v>135</v>
      </c>
      <c r="AI12" s="472"/>
      <c r="AJ12" s="472"/>
      <c r="AK12" s="472"/>
      <c r="AL12" s="474"/>
      <c r="AM12" s="423" t="s">
        <v>136</v>
      </c>
      <c r="AN12" s="424"/>
      <c r="AO12" s="424"/>
      <c r="AP12" s="424"/>
      <c r="AQ12" s="424"/>
      <c r="AR12" s="424"/>
      <c r="AS12" s="424"/>
      <c r="AT12" s="425"/>
      <c r="AU12" s="426" t="s">
        <v>137</v>
      </c>
      <c r="AV12" s="427"/>
      <c r="AW12" s="427"/>
      <c r="AX12" s="427"/>
      <c r="AY12" s="428" t="s">
        <v>138</v>
      </c>
      <c r="AZ12" s="429"/>
      <c r="BA12" s="429"/>
      <c r="BB12" s="429"/>
      <c r="BC12" s="429"/>
      <c r="BD12" s="429"/>
      <c r="BE12" s="429"/>
      <c r="BF12" s="429"/>
      <c r="BG12" s="429"/>
      <c r="BH12" s="429"/>
      <c r="BI12" s="429"/>
      <c r="BJ12" s="429"/>
      <c r="BK12" s="429"/>
      <c r="BL12" s="429"/>
      <c r="BM12" s="430"/>
      <c r="BN12" s="394">
        <v>1475960</v>
      </c>
      <c r="BO12" s="395"/>
      <c r="BP12" s="395"/>
      <c r="BQ12" s="395"/>
      <c r="BR12" s="395"/>
      <c r="BS12" s="395"/>
      <c r="BT12" s="395"/>
      <c r="BU12" s="396"/>
      <c r="BV12" s="394">
        <v>773159</v>
      </c>
      <c r="BW12" s="395"/>
      <c r="BX12" s="395"/>
      <c r="BY12" s="395"/>
      <c r="BZ12" s="395"/>
      <c r="CA12" s="395"/>
      <c r="CB12" s="395"/>
      <c r="CC12" s="396"/>
      <c r="CD12" s="397" t="s">
        <v>139</v>
      </c>
      <c r="CE12" s="398"/>
      <c r="CF12" s="398"/>
      <c r="CG12" s="398"/>
      <c r="CH12" s="398"/>
      <c r="CI12" s="398"/>
      <c r="CJ12" s="398"/>
      <c r="CK12" s="398"/>
      <c r="CL12" s="398"/>
      <c r="CM12" s="398"/>
      <c r="CN12" s="398"/>
      <c r="CO12" s="398"/>
      <c r="CP12" s="398"/>
      <c r="CQ12" s="398"/>
      <c r="CR12" s="398"/>
      <c r="CS12" s="399"/>
      <c r="CT12" s="434" t="s">
        <v>131</v>
      </c>
      <c r="CU12" s="435"/>
      <c r="CV12" s="435"/>
      <c r="CW12" s="435"/>
      <c r="CX12" s="435"/>
      <c r="CY12" s="435"/>
      <c r="CZ12" s="435"/>
      <c r="DA12" s="436"/>
      <c r="DB12" s="434" t="s">
        <v>131</v>
      </c>
      <c r="DC12" s="435"/>
      <c r="DD12" s="435"/>
      <c r="DE12" s="435"/>
      <c r="DF12" s="435"/>
      <c r="DG12" s="435"/>
      <c r="DH12" s="435"/>
      <c r="DI12" s="436"/>
    </row>
    <row r="13" spans="1:119" ht="18.75" customHeight="1" x14ac:dyDescent="0.15">
      <c r="A13" s="175"/>
      <c r="B13" s="457"/>
      <c r="C13" s="458"/>
      <c r="D13" s="458"/>
      <c r="E13" s="458"/>
      <c r="F13" s="458"/>
      <c r="G13" s="458"/>
      <c r="H13" s="458"/>
      <c r="I13" s="458"/>
      <c r="J13" s="458"/>
      <c r="K13" s="459"/>
      <c r="L13" s="184"/>
      <c r="M13" s="485" t="s">
        <v>140</v>
      </c>
      <c r="N13" s="486"/>
      <c r="O13" s="486"/>
      <c r="P13" s="486"/>
      <c r="Q13" s="487"/>
      <c r="R13" s="478">
        <v>158212</v>
      </c>
      <c r="S13" s="479"/>
      <c r="T13" s="479"/>
      <c r="U13" s="479"/>
      <c r="V13" s="480"/>
      <c r="W13" s="410" t="s">
        <v>141</v>
      </c>
      <c r="X13" s="411"/>
      <c r="Y13" s="411"/>
      <c r="Z13" s="411"/>
      <c r="AA13" s="411"/>
      <c r="AB13" s="401"/>
      <c r="AC13" s="445">
        <v>1476</v>
      </c>
      <c r="AD13" s="446"/>
      <c r="AE13" s="446"/>
      <c r="AF13" s="446"/>
      <c r="AG13" s="488"/>
      <c r="AH13" s="445">
        <v>1890</v>
      </c>
      <c r="AI13" s="446"/>
      <c r="AJ13" s="446"/>
      <c r="AK13" s="446"/>
      <c r="AL13" s="447"/>
      <c r="AM13" s="423" t="s">
        <v>142</v>
      </c>
      <c r="AN13" s="424"/>
      <c r="AO13" s="424"/>
      <c r="AP13" s="424"/>
      <c r="AQ13" s="424"/>
      <c r="AR13" s="424"/>
      <c r="AS13" s="424"/>
      <c r="AT13" s="425"/>
      <c r="AU13" s="426" t="s">
        <v>143</v>
      </c>
      <c r="AV13" s="427"/>
      <c r="AW13" s="427"/>
      <c r="AX13" s="427"/>
      <c r="AY13" s="428" t="s">
        <v>144</v>
      </c>
      <c r="AZ13" s="429"/>
      <c r="BA13" s="429"/>
      <c r="BB13" s="429"/>
      <c r="BC13" s="429"/>
      <c r="BD13" s="429"/>
      <c r="BE13" s="429"/>
      <c r="BF13" s="429"/>
      <c r="BG13" s="429"/>
      <c r="BH13" s="429"/>
      <c r="BI13" s="429"/>
      <c r="BJ13" s="429"/>
      <c r="BK13" s="429"/>
      <c r="BL13" s="429"/>
      <c r="BM13" s="430"/>
      <c r="BN13" s="394">
        <v>-97080</v>
      </c>
      <c r="BO13" s="395"/>
      <c r="BP13" s="395"/>
      <c r="BQ13" s="395"/>
      <c r="BR13" s="395"/>
      <c r="BS13" s="395"/>
      <c r="BT13" s="395"/>
      <c r="BU13" s="396"/>
      <c r="BV13" s="394">
        <v>3604855</v>
      </c>
      <c r="BW13" s="395"/>
      <c r="BX13" s="395"/>
      <c r="BY13" s="395"/>
      <c r="BZ13" s="395"/>
      <c r="CA13" s="395"/>
      <c r="CB13" s="395"/>
      <c r="CC13" s="396"/>
      <c r="CD13" s="397" t="s">
        <v>145</v>
      </c>
      <c r="CE13" s="398"/>
      <c r="CF13" s="398"/>
      <c r="CG13" s="398"/>
      <c r="CH13" s="398"/>
      <c r="CI13" s="398"/>
      <c r="CJ13" s="398"/>
      <c r="CK13" s="398"/>
      <c r="CL13" s="398"/>
      <c r="CM13" s="398"/>
      <c r="CN13" s="398"/>
      <c r="CO13" s="398"/>
      <c r="CP13" s="398"/>
      <c r="CQ13" s="398"/>
      <c r="CR13" s="398"/>
      <c r="CS13" s="399"/>
      <c r="CT13" s="391">
        <v>2.6</v>
      </c>
      <c r="CU13" s="392"/>
      <c r="CV13" s="392"/>
      <c r="CW13" s="392"/>
      <c r="CX13" s="392"/>
      <c r="CY13" s="392"/>
      <c r="CZ13" s="392"/>
      <c r="DA13" s="393"/>
      <c r="DB13" s="391">
        <v>2.7</v>
      </c>
      <c r="DC13" s="392"/>
      <c r="DD13" s="392"/>
      <c r="DE13" s="392"/>
      <c r="DF13" s="392"/>
      <c r="DG13" s="392"/>
      <c r="DH13" s="392"/>
      <c r="DI13" s="393"/>
    </row>
    <row r="14" spans="1:119" ht="18.75" customHeight="1" thickBot="1" x14ac:dyDescent="0.2">
      <c r="A14" s="175"/>
      <c r="B14" s="457"/>
      <c r="C14" s="458"/>
      <c r="D14" s="458"/>
      <c r="E14" s="458"/>
      <c r="F14" s="458"/>
      <c r="G14" s="458"/>
      <c r="H14" s="458"/>
      <c r="I14" s="458"/>
      <c r="J14" s="458"/>
      <c r="K14" s="459"/>
      <c r="L14" s="475" t="s">
        <v>146</v>
      </c>
      <c r="M14" s="476"/>
      <c r="N14" s="476"/>
      <c r="O14" s="476"/>
      <c r="P14" s="476"/>
      <c r="Q14" s="477"/>
      <c r="R14" s="478">
        <v>161767</v>
      </c>
      <c r="S14" s="479"/>
      <c r="T14" s="479"/>
      <c r="U14" s="479"/>
      <c r="V14" s="480"/>
      <c r="W14" s="384"/>
      <c r="X14" s="385"/>
      <c r="Y14" s="385"/>
      <c r="Z14" s="385"/>
      <c r="AA14" s="385"/>
      <c r="AB14" s="374"/>
      <c r="AC14" s="481">
        <v>2</v>
      </c>
      <c r="AD14" s="482"/>
      <c r="AE14" s="482"/>
      <c r="AF14" s="482"/>
      <c r="AG14" s="483"/>
      <c r="AH14" s="481">
        <v>2.5</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147</v>
      </c>
      <c r="CE14" s="490"/>
      <c r="CF14" s="490"/>
      <c r="CG14" s="490"/>
      <c r="CH14" s="490"/>
      <c r="CI14" s="490"/>
      <c r="CJ14" s="490"/>
      <c r="CK14" s="490"/>
      <c r="CL14" s="490"/>
      <c r="CM14" s="490"/>
      <c r="CN14" s="490"/>
      <c r="CO14" s="490"/>
      <c r="CP14" s="490"/>
      <c r="CQ14" s="490"/>
      <c r="CR14" s="490"/>
      <c r="CS14" s="491"/>
      <c r="CT14" s="492">
        <v>26.5</v>
      </c>
      <c r="CU14" s="493"/>
      <c r="CV14" s="493"/>
      <c r="CW14" s="493"/>
      <c r="CX14" s="493"/>
      <c r="CY14" s="493"/>
      <c r="CZ14" s="493"/>
      <c r="DA14" s="494"/>
      <c r="DB14" s="492">
        <v>26.9</v>
      </c>
      <c r="DC14" s="493"/>
      <c r="DD14" s="493"/>
      <c r="DE14" s="493"/>
      <c r="DF14" s="493"/>
      <c r="DG14" s="493"/>
      <c r="DH14" s="493"/>
      <c r="DI14" s="494"/>
    </row>
    <row r="15" spans="1:119" ht="18.75" customHeight="1" x14ac:dyDescent="0.15">
      <c r="A15" s="175"/>
      <c r="B15" s="457"/>
      <c r="C15" s="458"/>
      <c r="D15" s="458"/>
      <c r="E15" s="458"/>
      <c r="F15" s="458"/>
      <c r="G15" s="458"/>
      <c r="H15" s="458"/>
      <c r="I15" s="458"/>
      <c r="J15" s="458"/>
      <c r="K15" s="459"/>
      <c r="L15" s="184"/>
      <c r="M15" s="485" t="s">
        <v>148</v>
      </c>
      <c r="N15" s="486"/>
      <c r="O15" s="486"/>
      <c r="P15" s="486"/>
      <c r="Q15" s="487"/>
      <c r="R15" s="478">
        <v>159727</v>
      </c>
      <c r="S15" s="479"/>
      <c r="T15" s="479"/>
      <c r="U15" s="479"/>
      <c r="V15" s="480"/>
      <c r="W15" s="410" t="s">
        <v>149</v>
      </c>
      <c r="X15" s="411"/>
      <c r="Y15" s="411"/>
      <c r="Z15" s="411"/>
      <c r="AA15" s="411"/>
      <c r="AB15" s="401"/>
      <c r="AC15" s="445">
        <v>20354</v>
      </c>
      <c r="AD15" s="446"/>
      <c r="AE15" s="446"/>
      <c r="AF15" s="446"/>
      <c r="AG15" s="488"/>
      <c r="AH15" s="445">
        <v>20726</v>
      </c>
      <c r="AI15" s="446"/>
      <c r="AJ15" s="446"/>
      <c r="AK15" s="446"/>
      <c r="AL15" s="447"/>
      <c r="AM15" s="423"/>
      <c r="AN15" s="424"/>
      <c r="AO15" s="424"/>
      <c r="AP15" s="424"/>
      <c r="AQ15" s="424"/>
      <c r="AR15" s="424"/>
      <c r="AS15" s="424"/>
      <c r="AT15" s="425"/>
      <c r="AU15" s="426"/>
      <c r="AV15" s="427"/>
      <c r="AW15" s="427"/>
      <c r="AX15" s="427"/>
      <c r="AY15" s="354" t="s">
        <v>150</v>
      </c>
      <c r="AZ15" s="355"/>
      <c r="BA15" s="355"/>
      <c r="BB15" s="355"/>
      <c r="BC15" s="355"/>
      <c r="BD15" s="355"/>
      <c r="BE15" s="355"/>
      <c r="BF15" s="355"/>
      <c r="BG15" s="355"/>
      <c r="BH15" s="355"/>
      <c r="BI15" s="355"/>
      <c r="BJ15" s="355"/>
      <c r="BK15" s="355"/>
      <c r="BL15" s="355"/>
      <c r="BM15" s="356"/>
      <c r="BN15" s="357">
        <v>21417830</v>
      </c>
      <c r="BO15" s="358"/>
      <c r="BP15" s="358"/>
      <c r="BQ15" s="358"/>
      <c r="BR15" s="358"/>
      <c r="BS15" s="358"/>
      <c r="BT15" s="358"/>
      <c r="BU15" s="359"/>
      <c r="BV15" s="357">
        <v>20417836</v>
      </c>
      <c r="BW15" s="358"/>
      <c r="BX15" s="358"/>
      <c r="BY15" s="358"/>
      <c r="BZ15" s="358"/>
      <c r="CA15" s="358"/>
      <c r="CB15" s="358"/>
      <c r="CC15" s="359"/>
      <c r="CD15" s="495" t="s">
        <v>151</v>
      </c>
      <c r="CE15" s="496"/>
      <c r="CF15" s="496"/>
      <c r="CG15" s="496"/>
      <c r="CH15" s="496"/>
      <c r="CI15" s="496"/>
      <c r="CJ15" s="496"/>
      <c r="CK15" s="496"/>
      <c r="CL15" s="496"/>
      <c r="CM15" s="496"/>
      <c r="CN15" s="496"/>
      <c r="CO15" s="496"/>
      <c r="CP15" s="496"/>
      <c r="CQ15" s="496"/>
      <c r="CR15" s="496"/>
      <c r="CS15" s="497"/>
      <c r="CT15" s="185"/>
      <c r="CU15" s="186"/>
      <c r="CV15" s="186"/>
      <c r="CW15" s="186"/>
      <c r="CX15" s="186"/>
      <c r="CY15" s="186"/>
      <c r="CZ15" s="186"/>
      <c r="DA15" s="187"/>
      <c r="DB15" s="185"/>
      <c r="DC15" s="186"/>
      <c r="DD15" s="186"/>
      <c r="DE15" s="186"/>
      <c r="DF15" s="186"/>
      <c r="DG15" s="186"/>
      <c r="DH15" s="186"/>
      <c r="DI15" s="187"/>
    </row>
    <row r="16" spans="1:119" ht="18.75" customHeight="1" x14ac:dyDescent="0.15">
      <c r="A16" s="175"/>
      <c r="B16" s="457"/>
      <c r="C16" s="458"/>
      <c r="D16" s="458"/>
      <c r="E16" s="458"/>
      <c r="F16" s="458"/>
      <c r="G16" s="458"/>
      <c r="H16" s="458"/>
      <c r="I16" s="458"/>
      <c r="J16" s="458"/>
      <c r="K16" s="459"/>
      <c r="L16" s="475" t="s">
        <v>152</v>
      </c>
      <c r="M16" s="498"/>
      <c r="N16" s="498"/>
      <c r="O16" s="498"/>
      <c r="P16" s="498"/>
      <c r="Q16" s="499"/>
      <c r="R16" s="500" t="s">
        <v>153</v>
      </c>
      <c r="S16" s="501"/>
      <c r="T16" s="501"/>
      <c r="U16" s="501"/>
      <c r="V16" s="502"/>
      <c r="W16" s="384"/>
      <c r="X16" s="385"/>
      <c r="Y16" s="385"/>
      <c r="Z16" s="385"/>
      <c r="AA16" s="385"/>
      <c r="AB16" s="374"/>
      <c r="AC16" s="481">
        <v>27.6</v>
      </c>
      <c r="AD16" s="482"/>
      <c r="AE16" s="482"/>
      <c r="AF16" s="482"/>
      <c r="AG16" s="483"/>
      <c r="AH16" s="481">
        <v>27.7</v>
      </c>
      <c r="AI16" s="482"/>
      <c r="AJ16" s="482"/>
      <c r="AK16" s="482"/>
      <c r="AL16" s="484"/>
      <c r="AM16" s="423"/>
      <c r="AN16" s="424"/>
      <c r="AO16" s="424"/>
      <c r="AP16" s="424"/>
      <c r="AQ16" s="424"/>
      <c r="AR16" s="424"/>
      <c r="AS16" s="424"/>
      <c r="AT16" s="425"/>
      <c r="AU16" s="426"/>
      <c r="AV16" s="427"/>
      <c r="AW16" s="427"/>
      <c r="AX16" s="427"/>
      <c r="AY16" s="428" t="s">
        <v>154</v>
      </c>
      <c r="AZ16" s="429"/>
      <c r="BA16" s="429"/>
      <c r="BB16" s="429"/>
      <c r="BC16" s="429"/>
      <c r="BD16" s="429"/>
      <c r="BE16" s="429"/>
      <c r="BF16" s="429"/>
      <c r="BG16" s="429"/>
      <c r="BH16" s="429"/>
      <c r="BI16" s="429"/>
      <c r="BJ16" s="429"/>
      <c r="BK16" s="429"/>
      <c r="BL16" s="429"/>
      <c r="BM16" s="430"/>
      <c r="BN16" s="394">
        <v>30399870</v>
      </c>
      <c r="BO16" s="395"/>
      <c r="BP16" s="395"/>
      <c r="BQ16" s="395"/>
      <c r="BR16" s="395"/>
      <c r="BS16" s="395"/>
      <c r="BT16" s="395"/>
      <c r="BU16" s="396"/>
      <c r="BV16" s="394">
        <v>29550717</v>
      </c>
      <c r="BW16" s="395"/>
      <c r="BX16" s="395"/>
      <c r="BY16" s="395"/>
      <c r="BZ16" s="395"/>
      <c r="CA16" s="395"/>
      <c r="CB16" s="395"/>
      <c r="CC16" s="396"/>
      <c r="CD16" s="188"/>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
      <c r="A17" s="175"/>
      <c r="B17" s="460"/>
      <c r="C17" s="461"/>
      <c r="D17" s="461"/>
      <c r="E17" s="461"/>
      <c r="F17" s="461"/>
      <c r="G17" s="461"/>
      <c r="H17" s="461"/>
      <c r="I17" s="461"/>
      <c r="J17" s="461"/>
      <c r="K17" s="462"/>
      <c r="L17" s="189"/>
      <c r="M17" s="505" t="s">
        <v>155</v>
      </c>
      <c r="N17" s="506"/>
      <c r="O17" s="506"/>
      <c r="P17" s="506"/>
      <c r="Q17" s="507"/>
      <c r="R17" s="500" t="s">
        <v>156</v>
      </c>
      <c r="S17" s="501"/>
      <c r="T17" s="501"/>
      <c r="U17" s="501"/>
      <c r="V17" s="502"/>
      <c r="W17" s="410" t="s">
        <v>157</v>
      </c>
      <c r="X17" s="411"/>
      <c r="Y17" s="411"/>
      <c r="Z17" s="411"/>
      <c r="AA17" s="411"/>
      <c r="AB17" s="401"/>
      <c r="AC17" s="445">
        <v>51882</v>
      </c>
      <c r="AD17" s="446"/>
      <c r="AE17" s="446"/>
      <c r="AF17" s="446"/>
      <c r="AG17" s="488"/>
      <c r="AH17" s="445">
        <v>52165</v>
      </c>
      <c r="AI17" s="446"/>
      <c r="AJ17" s="446"/>
      <c r="AK17" s="446"/>
      <c r="AL17" s="447"/>
      <c r="AM17" s="423"/>
      <c r="AN17" s="424"/>
      <c r="AO17" s="424"/>
      <c r="AP17" s="424"/>
      <c r="AQ17" s="424"/>
      <c r="AR17" s="424"/>
      <c r="AS17" s="424"/>
      <c r="AT17" s="425"/>
      <c r="AU17" s="426"/>
      <c r="AV17" s="427"/>
      <c r="AW17" s="427"/>
      <c r="AX17" s="427"/>
      <c r="AY17" s="428" t="s">
        <v>158</v>
      </c>
      <c r="AZ17" s="429"/>
      <c r="BA17" s="429"/>
      <c r="BB17" s="429"/>
      <c r="BC17" s="429"/>
      <c r="BD17" s="429"/>
      <c r="BE17" s="429"/>
      <c r="BF17" s="429"/>
      <c r="BG17" s="429"/>
      <c r="BH17" s="429"/>
      <c r="BI17" s="429"/>
      <c r="BJ17" s="429"/>
      <c r="BK17" s="429"/>
      <c r="BL17" s="429"/>
      <c r="BM17" s="430"/>
      <c r="BN17" s="394">
        <v>27287034</v>
      </c>
      <c r="BO17" s="395"/>
      <c r="BP17" s="395"/>
      <c r="BQ17" s="395"/>
      <c r="BR17" s="395"/>
      <c r="BS17" s="395"/>
      <c r="BT17" s="395"/>
      <c r="BU17" s="396"/>
      <c r="BV17" s="394">
        <v>25993299</v>
      </c>
      <c r="BW17" s="395"/>
      <c r="BX17" s="395"/>
      <c r="BY17" s="395"/>
      <c r="BZ17" s="395"/>
      <c r="CA17" s="395"/>
      <c r="CB17" s="395"/>
      <c r="CC17" s="396"/>
      <c r="CD17" s="188"/>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
      <c r="A18" s="175"/>
      <c r="B18" s="516" t="s">
        <v>159</v>
      </c>
      <c r="C18" s="437"/>
      <c r="D18" s="437"/>
      <c r="E18" s="517"/>
      <c r="F18" s="517"/>
      <c r="G18" s="517"/>
      <c r="H18" s="517"/>
      <c r="I18" s="517"/>
      <c r="J18" s="517"/>
      <c r="K18" s="517"/>
      <c r="L18" s="518">
        <v>286.64999999999998</v>
      </c>
      <c r="M18" s="518"/>
      <c r="N18" s="518"/>
      <c r="O18" s="518"/>
      <c r="P18" s="518"/>
      <c r="Q18" s="518"/>
      <c r="R18" s="519"/>
      <c r="S18" s="519"/>
      <c r="T18" s="519"/>
      <c r="U18" s="519"/>
      <c r="V18" s="520"/>
      <c r="W18" s="412"/>
      <c r="X18" s="413"/>
      <c r="Y18" s="413"/>
      <c r="Z18" s="413"/>
      <c r="AA18" s="413"/>
      <c r="AB18" s="404"/>
      <c r="AC18" s="521">
        <v>70.400000000000006</v>
      </c>
      <c r="AD18" s="522"/>
      <c r="AE18" s="522"/>
      <c r="AF18" s="522"/>
      <c r="AG18" s="523"/>
      <c r="AH18" s="521">
        <v>69.8</v>
      </c>
      <c r="AI18" s="522"/>
      <c r="AJ18" s="522"/>
      <c r="AK18" s="522"/>
      <c r="AL18" s="524"/>
      <c r="AM18" s="423"/>
      <c r="AN18" s="424"/>
      <c r="AO18" s="424"/>
      <c r="AP18" s="424"/>
      <c r="AQ18" s="424"/>
      <c r="AR18" s="424"/>
      <c r="AS18" s="424"/>
      <c r="AT18" s="425"/>
      <c r="AU18" s="426"/>
      <c r="AV18" s="427"/>
      <c r="AW18" s="427"/>
      <c r="AX18" s="427"/>
      <c r="AY18" s="428" t="s">
        <v>160</v>
      </c>
      <c r="AZ18" s="429"/>
      <c r="BA18" s="429"/>
      <c r="BB18" s="429"/>
      <c r="BC18" s="429"/>
      <c r="BD18" s="429"/>
      <c r="BE18" s="429"/>
      <c r="BF18" s="429"/>
      <c r="BG18" s="429"/>
      <c r="BH18" s="429"/>
      <c r="BI18" s="429"/>
      <c r="BJ18" s="429"/>
      <c r="BK18" s="429"/>
      <c r="BL18" s="429"/>
      <c r="BM18" s="430"/>
      <c r="BN18" s="394">
        <v>35696048</v>
      </c>
      <c r="BO18" s="395"/>
      <c r="BP18" s="395"/>
      <c r="BQ18" s="395"/>
      <c r="BR18" s="395"/>
      <c r="BS18" s="395"/>
      <c r="BT18" s="395"/>
      <c r="BU18" s="396"/>
      <c r="BV18" s="394">
        <v>35020196</v>
      </c>
      <c r="BW18" s="395"/>
      <c r="BX18" s="395"/>
      <c r="BY18" s="395"/>
      <c r="BZ18" s="395"/>
      <c r="CA18" s="395"/>
      <c r="CB18" s="395"/>
      <c r="CC18" s="396"/>
      <c r="CD18" s="188"/>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
      <c r="A19" s="175"/>
      <c r="B19" s="516" t="s">
        <v>161</v>
      </c>
      <c r="C19" s="437"/>
      <c r="D19" s="437"/>
      <c r="E19" s="517"/>
      <c r="F19" s="517"/>
      <c r="G19" s="517"/>
      <c r="H19" s="517"/>
      <c r="I19" s="517"/>
      <c r="J19" s="517"/>
      <c r="K19" s="517"/>
      <c r="L19" s="525">
        <v>567</v>
      </c>
      <c r="M19" s="525"/>
      <c r="N19" s="525"/>
      <c r="O19" s="525"/>
      <c r="P19" s="525"/>
      <c r="Q19" s="525"/>
      <c r="R19" s="526"/>
      <c r="S19" s="526"/>
      <c r="T19" s="526"/>
      <c r="U19" s="526"/>
      <c r="V19" s="527"/>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162</v>
      </c>
      <c r="AZ19" s="429"/>
      <c r="BA19" s="429"/>
      <c r="BB19" s="429"/>
      <c r="BC19" s="429"/>
      <c r="BD19" s="429"/>
      <c r="BE19" s="429"/>
      <c r="BF19" s="429"/>
      <c r="BG19" s="429"/>
      <c r="BH19" s="429"/>
      <c r="BI19" s="429"/>
      <c r="BJ19" s="429"/>
      <c r="BK19" s="429"/>
      <c r="BL19" s="429"/>
      <c r="BM19" s="430"/>
      <c r="BN19" s="394">
        <v>47995454</v>
      </c>
      <c r="BO19" s="395"/>
      <c r="BP19" s="395"/>
      <c r="BQ19" s="395"/>
      <c r="BR19" s="395"/>
      <c r="BS19" s="395"/>
      <c r="BT19" s="395"/>
      <c r="BU19" s="396"/>
      <c r="BV19" s="394">
        <v>49068716</v>
      </c>
      <c r="BW19" s="395"/>
      <c r="BX19" s="395"/>
      <c r="BY19" s="395"/>
      <c r="BZ19" s="395"/>
      <c r="CA19" s="395"/>
      <c r="CB19" s="395"/>
      <c r="CC19" s="396"/>
      <c r="CD19" s="188"/>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
      <c r="A20" s="175"/>
      <c r="B20" s="516" t="s">
        <v>163</v>
      </c>
      <c r="C20" s="437"/>
      <c r="D20" s="437"/>
      <c r="E20" s="517"/>
      <c r="F20" s="517"/>
      <c r="G20" s="517"/>
      <c r="H20" s="517"/>
      <c r="I20" s="517"/>
      <c r="J20" s="517"/>
      <c r="K20" s="517"/>
      <c r="L20" s="525">
        <v>72595</v>
      </c>
      <c r="M20" s="525"/>
      <c r="N20" s="525"/>
      <c r="O20" s="525"/>
      <c r="P20" s="525"/>
      <c r="Q20" s="525"/>
      <c r="R20" s="526"/>
      <c r="S20" s="526"/>
      <c r="T20" s="526"/>
      <c r="U20" s="526"/>
      <c r="V20" s="527"/>
      <c r="W20" s="412"/>
      <c r="X20" s="413"/>
      <c r="Y20" s="413"/>
      <c r="Z20" s="413"/>
      <c r="AA20" s="413"/>
      <c r="AB20" s="413"/>
      <c r="AC20" s="528"/>
      <c r="AD20" s="528"/>
      <c r="AE20" s="528"/>
      <c r="AF20" s="528"/>
      <c r="AG20" s="528"/>
      <c r="AH20" s="528"/>
      <c r="AI20" s="528"/>
      <c r="AJ20" s="528"/>
      <c r="AK20" s="528"/>
      <c r="AL20" s="529"/>
      <c r="AM20" s="530"/>
      <c r="AN20" s="449"/>
      <c r="AO20" s="449"/>
      <c r="AP20" s="449"/>
      <c r="AQ20" s="449"/>
      <c r="AR20" s="449"/>
      <c r="AS20" s="449"/>
      <c r="AT20" s="450"/>
      <c r="AU20" s="531"/>
      <c r="AV20" s="532"/>
      <c r="AW20" s="532"/>
      <c r="AX20" s="533"/>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8"/>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
      <c r="A21" s="175"/>
      <c r="B21" s="534" t="s">
        <v>164</v>
      </c>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6"/>
      <c r="AY21" s="510"/>
      <c r="AZ21" s="511"/>
      <c r="BA21" s="511"/>
      <c r="BB21" s="511"/>
      <c r="BC21" s="511"/>
      <c r="BD21" s="511"/>
      <c r="BE21" s="511"/>
      <c r="BF21" s="511"/>
      <c r="BG21" s="511"/>
      <c r="BH21" s="511"/>
      <c r="BI21" s="511"/>
      <c r="BJ21" s="511"/>
      <c r="BK21" s="511"/>
      <c r="BL21" s="511"/>
      <c r="BM21" s="512"/>
      <c r="BN21" s="513"/>
      <c r="BO21" s="514"/>
      <c r="BP21" s="514"/>
      <c r="BQ21" s="514"/>
      <c r="BR21" s="514"/>
      <c r="BS21" s="514"/>
      <c r="BT21" s="514"/>
      <c r="BU21" s="515"/>
      <c r="BV21" s="513"/>
      <c r="BW21" s="514"/>
      <c r="BX21" s="514"/>
      <c r="BY21" s="514"/>
      <c r="BZ21" s="514"/>
      <c r="CA21" s="514"/>
      <c r="CB21" s="514"/>
      <c r="CC21" s="515"/>
      <c r="CD21" s="188"/>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15">
      <c r="A22" s="175"/>
      <c r="B22" s="564" t="s">
        <v>165</v>
      </c>
      <c r="C22" s="538"/>
      <c r="D22" s="539"/>
      <c r="E22" s="406" t="s">
        <v>1</v>
      </c>
      <c r="F22" s="411"/>
      <c r="G22" s="411"/>
      <c r="H22" s="411"/>
      <c r="I22" s="411"/>
      <c r="J22" s="411"/>
      <c r="K22" s="401"/>
      <c r="L22" s="406" t="s">
        <v>166</v>
      </c>
      <c r="M22" s="411"/>
      <c r="N22" s="411"/>
      <c r="O22" s="411"/>
      <c r="P22" s="401"/>
      <c r="Q22" s="569" t="s">
        <v>167</v>
      </c>
      <c r="R22" s="570"/>
      <c r="S22" s="570"/>
      <c r="T22" s="570"/>
      <c r="U22" s="570"/>
      <c r="V22" s="571"/>
      <c r="W22" s="537" t="s">
        <v>168</v>
      </c>
      <c r="X22" s="538"/>
      <c r="Y22" s="539"/>
      <c r="Z22" s="406" t="s">
        <v>1</v>
      </c>
      <c r="AA22" s="411"/>
      <c r="AB22" s="411"/>
      <c r="AC22" s="411"/>
      <c r="AD22" s="411"/>
      <c r="AE22" s="411"/>
      <c r="AF22" s="411"/>
      <c r="AG22" s="401"/>
      <c r="AH22" s="575" t="s">
        <v>169</v>
      </c>
      <c r="AI22" s="411"/>
      <c r="AJ22" s="411"/>
      <c r="AK22" s="411"/>
      <c r="AL22" s="401"/>
      <c r="AM22" s="575" t="s">
        <v>170</v>
      </c>
      <c r="AN22" s="576"/>
      <c r="AO22" s="576"/>
      <c r="AP22" s="576"/>
      <c r="AQ22" s="576"/>
      <c r="AR22" s="577"/>
      <c r="AS22" s="569" t="s">
        <v>167</v>
      </c>
      <c r="AT22" s="570"/>
      <c r="AU22" s="570"/>
      <c r="AV22" s="570"/>
      <c r="AW22" s="570"/>
      <c r="AX22" s="581"/>
      <c r="AY22" s="354" t="s">
        <v>171</v>
      </c>
      <c r="AZ22" s="355"/>
      <c r="BA22" s="355"/>
      <c r="BB22" s="355"/>
      <c r="BC22" s="355"/>
      <c r="BD22" s="355"/>
      <c r="BE22" s="355"/>
      <c r="BF22" s="355"/>
      <c r="BG22" s="355"/>
      <c r="BH22" s="355"/>
      <c r="BI22" s="355"/>
      <c r="BJ22" s="355"/>
      <c r="BK22" s="355"/>
      <c r="BL22" s="355"/>
      <c r="BM22" s="356"/>
      <c r="BN22" s="357">
        <v>66250295</v>
      </c>
      <c r="BO22" s="358"/>
      <c r="BP22" s="358"/>
      <c r="BQ22" s="358"/>
      <c r="BR22" s="358"/>
      <c r="BS22" s="358"/>
      <c r="BT22" s="358"/>
      <c r="BU22" s="359"/>
      <c r="BV22" s="357">
        <v>69049502</v>
      </c>
      <c r="BW22" s="358"/>
      <c r="BX22" s="358"/>
      <c r="BY22" s="358"/>
      <c r="BZ22" s="358"/>
      <c r="CA22" s="358"/>
      <c r="CB22" s="358"/>
      <c r="CC22" s="359"/>
      <c r="CD22" s="188"/>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15">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172</v>
      </c>
      <c r="AZ23" s="429"/>
      <c r="BA23" s="429"/>
      <c r="BB23" s="429"/>
      <c r="BC23" s="429"/>
      <c r="BD23" s="429"/>
      <c r="BE23" s="429"/>
      <c r="BF23" s="429"/>
      <c r="BG23" s="429"/>
      <c r="BH23" s="429"/>
      <c r="BI23" s="429"/>
      <c r="BJ23" s="429"/>
      <c r="BK23" s="429"/>
      <c r="BL23" s="429"/>
      <c r="BM23" s="430"/>
      <c r="BN23" s="394">
        <v>47727570</v>
      </c>
      <c r="BO23" s="395"/>
      <c r="BP23" s="395"/>
      <c r="BQ23" s="395"/>
      <c r="BR23" s="395"/>
      <c r="BS23" s="395"/>
      <c r="BT23" s="395"/>
      <c r="BU23" s="396"/>
      <c r="BV23" s="394">
        <v>49871650</v>
      </c>
      <c r="BW23" s="395"/>
      <c r="BX23" s="395"/>
      <c r="BY23" s="395"/>
      <c r="BZ23" s="395"/>
      <c r="CA23" s="395"/>
      <c r="CB23" s="395"/>
      <c r="CC23" s="396"/>
      <c r="CD23" s="188"/>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
      <c r="A24" s="175"/>
      <c r="B24" s="565"/>
      <c r="C24" s="541"/>
      <c r="D24" s="542"/>
      <c r="E24" s="444" t="s">
        <v>173</v>
      </c>
      <c r="F24" s="424"/>
      <c r="G24" s="424"/>
      <c r="H24" s="424"/>
      <c r="I24" s="424"/>
      <c r="J24" s="424"/>
      <c r="K24" s="425"/>
      <c r="L24" s="445">
        <v>1</v>
      </c>
      <c r="M24" s="446"/>
      <c r="N24" s="446"/>
      <c r="O24" s="446"/>
      <c r="P24" s="488"/>
      <c r="Q24" s="445">
        <v>9400</v>
      </c>
      <c r="R24" s="446"/>
      <c r="S24" s="446"/>
      <c r="T24" s="446"/>
      <c r="U24" s="446"/>
      <c r="V24" s="488"/>
      <c r="W24" s="540"/>
      <c r="X24" s="541"/>
      <c r="Y24" s="542"/>
      <c r="Z24" s="444" t="s">
        <v>174</v>
      </c>
      <c r="AA24" s="424"/>
      <c r="AB24" s="424"/>
      <c r="AC24" s="424"/>
      <c r="AD24" s="424"/>
      <c r="AE24" s="424"/>
      <c r="AF24" s="424"/>
      <c r="AG24" s="425"/>
      <c r="AH24" s="445">
        <v>957</v>
      </c>
      <c r="AI24" s="446"/>
      <c r="AJ24" s="446"/>
      <c r="AK24" s="446"/>
      <c r="AL24" s="488"/>
      <c r="AM24" s="445">
        <v>3229875</v>
      </c>
      <c r="AN24" s="446"/>
      <c r="AO24" s="446"/>
      <c r="AP24" s="446"/>
      <c r="AQ24" s="446"/>
      <c r="AR24" s="488"/>
      <c r="AS24" s="445">
        <v>3375</v>
      </c>
      <c r="AT24" s="446"/>
      <c r="AU24" s="446"/>
      <c r="AV24" s="446"/>
      <c r="AW24" s="446"/>
      <c r="AX24" s="447"/>
      <c r="AY24" s="510" t="s">
        <v>175</v>
      </c>
      <c r="AZ24" s="511"/>
      <c r="BA24" s="511"/>
      <c r="BB24" s="511"/>
      <c r="BC24" s="511"/>
      <c r="BD24" s="511"/>
      <c r="BE24" s="511"/>
      <c r="BF24" s="511"/>
      <c r="BG24" s="511"/>
      <c r="BH24" s="511"/>
      <c r="BI24" s="511"/>
      <c r="BJ24" s="511"/>
      <c r="BK24" s="511"/>
      <c r="BL24" s="511"/>
      <c r="BM24" s="512"/>
      <c r="BN24" s="394">
        <v>38070224</v>
      </c>
      <c r="BO24" s="395"/>
      <c r="BP24" s="395"/>
      <c r="BQ24" s="395"/>
      <c r="BR24" s="395"/>
      <c r="BS24" s="395"/>
      <c r="BT24" s="395"/>
      <c r="BU24" s="396"/>
      <c r="BV24" s="394">
        <v>39140348</v>
      </c>
      <c r="BW24" s="395"/>
      <c r="BX24" s="395"/>
      <c r="BY24" s="395"/>
      <c r="BZ24" s="395"/>
      <c r="CA24" s="395"/>
      <c r="CB24" s="395"/>
      <c r="CC24" s="396"/>
      <c r="CD24" s="188"/>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15">
      <c r="A25" s="175"/>
      <c r="B25" s="565"/>
      <c r="C25" s="541"/>
      <c r="D25" s="542"/>
      <c r="E25" s="444" t="s">
        <v>176</v>
      </c>
      <c r="F25" s="424"/>
      <c r="G25" s="424"/>
      <c r="H25" s="424"/>
      <c r="I25" s="424"/>
      <c r="J25" s="424"/>
      <c r="K25" s="425"/>
      <c r="L25" s="445">
        <v>1</v>
      </c>
      <c r="M25" s="446"/>
      <c r="N25" s="446"/>
      <c r="O25" s="446"/>
      <c r="P25" s="488"/>
      <c r="Q25" s="445">
        <v>7550</v>
      </c>
      <c r="R25" s="446"/>
      <c r="S25" s="446"/>
      <c r="T25" s="446"/>
      <c r="U25" s="446"/>
      <c r="V25" s="488"/>
      <c r="W25" s="540"/>
      <c r="X25" s="541"/>
      <c r="Y25" s="542"/>
      <c r="Z25" s="444" t="s">
        <v>177</v>
      </c>
      <c r="AA25" s="424"/>
      <c r="AB25" s="424"/>
      <c r="AC25" s="424"/>
      <c r="AD25" s="424"/>
      <c r="AE25" s="424"/>
      <c r="AF25" s="424"/>
      <c r="AG25" s="425"/>
      <c r="AH25" s="445" t="s">
        <v>131</v>
      </c>
      <c r="AI25" s="446"/>
      <c r="AJ25" s="446"/>
      <c r="AK25" s="446"/>
      <c r="AL25" s="488"/>
      <c r="AM25" s="445" t="s">
        <v>178</v>
      </c>
      <c r="AN25" s="446"/>
      <c r="AO25" s="446"/>
      <c r="AP25" s="446"/>
      <c r="AQ25" s="446"/>
      <c r="AR25" s="488"/>
      <c r="AS25" s="445" t="s">
        <v>179</v>
      </c>
      <c r="AT25" s="446"/>
      <c r="AU25" s="446"/>
      <c r="AV25" s="446"/>
      <c r="AW25" s="446"/>
      <c r="AX25" s="447"/>
      <c r="AY25" s="354" t="s">
        <v>180</v>
      </c>
      <c r="AZ25" s="355"/>
      <c r="BA25" s="355"/>
      <c r="BB25" s="355"/>
      <c r="BC25" s="355"/>
      <c r="BD25" s="355"/>
      <c r="BE25" s="355"/>
      <c r="BF25" s="355"/>
      <c r="BG25" s="355"/>
      <c r="BH25" s="355"/>
      <c r="BI25" s="355"/>
      <c r="BJ25" s="355"/>
      <c r="BK25" s="355"/>
      <c r="BL25" s="355"/>
      <c r="BM25" s="356"/>
      <c r="BN25" s="357">
        <v>10196056</v>
      </c>
      <c r="BO25" s="358"/>
      <c r="BP25" s="358"/>
      <c r="BQ25" s="358"/>
      <c r="BR25" s="358"/>
      <c r="BS25" s="358"/>
      <c r="BT25" s="358"/>
      <c r="BU25" s="359"/>
      <c r="BV25" s="357">
        <v>11951559</v>
      </c>
      <c r="BW25" s="358"/>
      <c r="BX25" s="358"/>
      <c r="BY25" s="358"/>
      <c r="BZ25" s="358"/>
      <c r="CA25" s="358"/>
      <c r="CB25" s="358"/>
      <c r="CC25" s="359"/>
      <c r="CD25" s="188"/>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15">
      <c r="A26" s="175"/>
      <c r="B26" s="565"/>
      <c r="C26" s="541"/>
      <c r="D26" s="542"/>
      <c r="E26" s="444" t="s">
        <v>181</v>
      </c>
      <c r="F26" s="424"/>
      <c r="G26" s="424"/>
      <c r="H26" s="424"/>
      <c r="I26" s="424"/>
      <c r="J26" s="424"/>
      <c r="K26" s="425"/>
      <c r="L26" s="445">
        <v>1</v>
      </c>
      <c r="M26" s="446"/>
      <c r="N26" s="446"/>
      <c r="O26" s="446"/>
      <c r="P26" s="488"/>
      <c r="Q26" s="445">
        <v>6840</v>
      </c>
      <c r="R26" s="446"/>
      <c r="S26" s="446"/>
      <c r="T26" s="446"/>
      <c r="U26" s="446"/>
      <c r="V26" s="488"/>
      <c r="W26" s="540"/>
      <c r="X26" s="541"/>
      <c r="Y26" s="542"/>
      <c r="Z26" s="444" t="s">
        <v>182</v>
      </c>
      <c r="AA26" s="546"/>
      <c r="AB26" s="546"/>
      <c r="AC26" s="546"/>
      <c r="AD26" s="546"/>
      <c r="AE26" s="546"/>
      <c r="AF26" s="546"/>
      <c r="AG26" s="547"/>
      <c r="AH26" s="445">
        <v>60</v>
      </c>
      <c r="AI26" s="446"/>
      <c r="AJ26" s="446"/>
      <c r="AK26" s="446"/>
      <c r="AL26" s="488"/>
      <c r="AM26" s="445">
        <v>204300</v>
      </c>
      <c r="AN26" s="446"/>
      <c r="AO26" s="446"/>
      <c r="AP26" s="446"/>
      <c r="AQ26" s="446"/>
      <c r="AR26" s="488"/>
      <c r="AS26" s="445">
        <v>3405</v>
      </c>
      <c r="AT26" s="446"/>
      <c r="AU26" s="446"/>
      <c r="AV26" s="446"/>
      <c r="AW26" s="446"/>
      <c r="AX26" s="447"/>
      <c r="AY26" s="397" t="s">
        <v>183</v>
      </c>
      <c r="AZ26" s="398"/>
      <c r="BA26" s="398"/>
      <c r="BB26" s="398"/>
      <c r="BC26" s="398"/>
      <c r="BD26" s="398"/>
      <c r="BE26" s="398"/>
      <c r="BF26" s="398"/>
      <c r="BG26" s="398"/>
      <c r="BH26" s="398"/>
      <c r="BI26" s="398"/>
      <c r="BJ26" s="398"/>
      <c r="BK26" s="398"/>
      <c r="BL26" s="398"/>
      <c r="BM26" s="399"/>
      <c r="BN26" s="394" t="s">
        <v>131</v>
      </c>
      <c r="BO26" s="395"/>
      <c r="BP26" s="395"/>
      <c r="BQ26" s="395"/>
      <c r="BR26" s="395"/>
      <c r="BS26" s="395"/>
      <c r="BT26" s="395"/>
      <c r="BU26" s="396"/>
      <c r="BV26" s="394" t="s">
        <v>131</v>
      </c>
      <c r="BW26" s="395"/>
      <c r="BX26" s="395"/>
      <c r="BY26" s="395"/>
      <c r="BZ26" s="395"/>
      <c r="CA26" s="395"/>
      <c r="CB26" s="395"/>
      <c r="CC26" s="396"/>
      <c r="CD26" s="188"/>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
      <c r="A27" s="175"/>
      <c r="B27" s="565"/>
      <c r="C27" s="541"/>
      <c r="D27" s="542"/>
      <c r="E27" s="444" t="s">
        <v>184</v>
      </c>
      <c r="F27" s="424"/>
      <c r="G27" s="424"/>
      <c r="H27" s="424"/>
      <c r="I27" s="424"/>
      <c r="J27" s="424"/>
      <c r="K27" s="425"/>
      <c r="L27" s="445">
        <v>1</v>
      </c>
      <c r="M27" s="446"/>
      <c r="N27" s="446"/>
      <c r="O27" s="446"/>
      <c r="P27" s="488"/>
      <c r="Q27" s="445">
        <v>5510</v>
      </c>
      <c r="R27" s="446"/>
      <c r="S27" s="446"/>
      <c r="T27" s="446"/>
      <c r="U27" s="446"/>
      <c r="V27" s="488"/>
      <c r="W27" s="540"/>
      <c r="X27" s="541"/>
      <c r="Y27" s="542"/>
      <c r="Z27" s="444" t="s">
        <v>185</v>
      </c>
      <c r="AA27" s="424"/>
      <c r="AB27" s="424"/>
      <c r="AC27" s="424"/>
      <c r="AD27" s="424"/>
      <c r="AE27" s="424"/>
      <c r="AF27" s="424"/>
      <c r="AG27" s="425"/>
      <c r="AH27" s="445">
        <v>1</v>
      </c>
      <c r="AI27" s="446"/>
      <c r="AJ27" s="446"/>
      <c r="AK27" s="446"/>
      <c r="AL27" s="488"/>
      <c r="AM27" s="445" t="s">
        <v>186</v>
      </c>
      <c r="AN27" s="446"/>
      <c r="AO27" s="446"/>
      <c r="AP27" s="446"/>
      <c r="AQ27" s="446"/>
      <c r="AR27" s="488"/>
      <c r="AS27" s="445" t="s">
        <v>187</v>
      </c>
      <c r="AT27" s="446"/>
      <c r="AU27" s="446"/>
      <c r="AV27" s="446"/>
      <c r="AW27" s="446"/>
      <c r="AX27" s="447"/>
      <c r="AY27" s="489" t="s">
        <v>188</v>
      </c>
      <c r="AZ27" s="490"/>
      <c r="BA27" s="490"/>
      <c r="BB27" s="490"/>
      <c r="BC27" s="490"/>
      <c r="BD27" s="490"/>
      <c r="BE27" s="490"/>
      <c r="BF27" s="490"/>
      <c r="BG27" s="490"/>
      <c r="BH27" s="490"/>
      <c r="BI27" s="490"/>
      <c r="BJ27" s="490"/>
      <c r="BK27" s="490"/>
      <c r="BL27" s="490"/>
      <c r="BM27" s="491"/>
      <c r="BN27" s="513" t="s">
        <v>178</v>
      </c>
      <c r="BO27" s="514"/>
      <c r="BP27" s="514"/>
      <c r="BQ27" s="514"/>
      <c r="BR27" s="514"/>
      <c r="BS27" s="514"/>
      <c r="BT27" s="514"/>
      <c r="BU27" s="515"/>
      <c r="BV27" s="513">
        <v>2083582</v>
      </c>
      <c r="BW27" s="514"/>
      <c r="BX27" s="514"/>
      <c r="BY27" s="514"/>
      <c r="BZ27" s="514"/>
      <c r="CA27" s="514"/>
      <c r="CB27" s="514"/>
      <c r="CC27" s="515"/>
      <c r="CD27" s="190"/>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15">
      <c r="A28" s="175"/>
      <c r="B28" s="565"/>
      <c r="C28" s="541"/>
      <c r="D28" s="542"/>
      <c r="E28" s="444" t="s">
        <v>189</v>
      </c>
      <c r="F28" s="424"/>
      <c r="G28" s="424"/>
      <c r="H28" s="424"/>
      <c r="I28" s="424"/>
      <c r="J28" s="424"/>
      <c r="K28" s="425"/>
      <c r="L28" s="445">
        <v>1</v>
      </c>
      <c r="M28" s="446"/>
      <c r="N28" s="446"/>
      <c r="O28" s="446"/>
      <c r="P28" s="488"/>
      <c r="Q28" s="445">
        <v>4980</v>
      </c>
      <c r="R28" s="446"/>
      <c r="S28" s="446"/>
      <c r="T28" s="446"/>
      <c r="U28" s="446"/>
      <c r="V28" s="488"/>
      <c r="W28" s="540"/>
      <c r="X28" s="541"/>
      <c r="Y28" s="542"/>
      <c r="Z28" s="444" t="s">
        <v>190</v>
      </c>
      <c r="AA28" s="424"/>
      <c r="AB28" s="424"/>
      <c r="AC28" s="424"/>
      <c r="AD28" s="424"/>
      <c r="AE28" s="424"/>
      <c r="AF28" s="424"/>
      <c r="AG28" s="425"/>
      <c r="AH28" s="445" t="s">
        <v>131</v>
      </c>
      <c r="AI28" s="446"/>
      <c r="AJ28" s="446"/>
      <c r="AK28" s="446"/>
      <c r="AL28" s="488"/>
      <c r="AM28" s="445" t="s">
        <v>178</v>
      </c>
      <c r="AN28" s="446"/>
      <c r="AO28" s="446"/>
      <c r="AP28" s="446"/>
      <c r="AQ28" s="446"/>
      <c r="AR28" s="488"/>
      <c r="AS28" s="445" t="s">
        <v>178</v>
      </c>
      <c r="AT28" s="446"/>
      <c r="AU28" s="446"/>
      <c r="AV28" s="446"/>
      <c r="AW28" s="446"/>
      <c r="AX28" s="447"/>
      <c r="AY28" s="548" t="s">
        <v>191</v>
      </c>
      <c r="AZ28" s="549"/>
      <c r="BA28" s="549"/>
      <c r="BB28" s="550"/>
      <c r="BC28" s="354" t="s">
        <v>50</v>
      </c>
      <c r="BD28" s="355"/>
      <c r="BE28" s="355"/>
      <c r="BF28" s="355"/>
      <c r="BG28" s="355"/>
      <c r="BH28" s="355"/>
      <c r="BI28" s="355"/>
      <c r="BJ28" s="355"/>
      <c r="BK28" s="355"/>
      <c r="BL28" s="355"/>
      <c r="BM28" s="356"/>
      <c r="BN28" s="357">
        <v>5594217</v>
      </c>
      <c r="BO28" s="358"/>
      <c r="BP28" s="358"/>
      <c r="BQ28" s="358"/>
      <c r="BR28" s="358"/>
      <c r="BS28" s="358"/>
      <c r="BT28" s="358"/>
      <c r="BU28" s="359"/>
      <c r="BV28" s="357">
        <v>5361221</v>
      </c>
      <c r="BW28" s="358"/>
      <c r="BX28" s="358"/>
      <c r="BY28" s="358"/>
      <c r="BZ28" s="358"/>
      <c r="CA28" s="358"/>
      <c r="CB28" s="358"/>
      <c r="CC28" s="359"/>
      <c r="CD28" s="188"/>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15">
      <c r="A29" s="175"/>
      <c r="B29" s="565"/>
      <c r="C29" s="541"/>
      <c r="D29" s="542"/>
      <c r="E29" s="444" t="s">
        <v>192</v>
      </c>
      <c r="F29" s="424"/>
      <c r="G29" s="424"/>
      <c r="H29" s="424"/>
      <c r="I29" s="424"/>
      <c r="J29" s="424"/>
      <c r="K29" s="425"/>
      <c r="L29" s="445">
        <v>26</v>
      </c>
      <c r="M29" s="446"/>
      <c r="N29" s="446"/>
      <c r="O29" s="446"/>
      <c r="P29" s="488"/>
      <c r="Q29" s="445">
        <v>4700</v>
      </c>
      <c r="R29" s="446"/>
      <c r="S29" s="446"/>
      <c r="T29" s="446"/>
      <c r="U29" s="446"/>
      <c r="V29" s="488"/>
      <c r="W29" s="543"/>
      <c r="X29" s="544"/>
      <c r="Y29" s="545"/>
      <c r="Z29" s="444" t="s">
        <v>193</v>
      </c>
      <c r="AA29" s="424"/>
      <c r="AB29" s="424"/>
      <c r="AC29" s="424"/>
      <c r="AD29" s="424"/>
      <c r="AE29" s="424"/>
      <c r="AF29" s="424"/>
      <c r="AG29" s="425"/>
      <c r="AH29" s="445">
        <v>958</v>
      </c>
      <c r="AI29" s="446"/>
      <c r="AJ29" s="446"/>
      <c r="AK29" s="446"/>
      <c r="AL29" s="488"/>
      <c r="AM29" s="445">
        <v>3233855</v>
      </c>
      <c r="AN29" s="446"/>
      <c r="AO29" s="446"/>
      <c r="AP29" s="446"/>
      <c r="AQ29" s="446"/>
      <c r="AR29" s="488"/>
      <c r="AS29" s="445">
        <v>3376</v>
      </c>
      <c r="AT29" s="446"/>
      <c r="AU29" s="446"/>
      <c r="AV29" s="446"/>
      <c r="AW29" s="446"/>
      <c r="AX29" s="447"/>
      <c r="AY29" s="551"/>
      <c r="AZ29" s="552"/>
      <c r="BA29" s="552"/>
      <c r="BB29" s="553"/>
      <c r="BC29" s="428" t="s">
        <v>194</v>
      </c>
      <c r="BD29" s="429"/>
      <c r="BE29" s="429"/>
      <c r="BF29" s="429"/>
      <c r="BG29" s="429"/>
      <c r="BH29" s="429"/>
      <c r="BI29" s="429"/>
      <c r="BJ29" s="429"/>
      <c r="BK29" s="429"/>
      <c r="BL29" s="429"/>
      <c r="BM29" s="430"/>
      <c r="BN29" s="394">
        <v>1659526</v>
      </c>
      <c r="BO29" s="395"/>
      <c r="BP29" s="395"/>
      <c r="BQ29" s="395"/>
      <c r="BR29" s="395"/>
      <c r="BS29" s="395"/>
      <c r="BT29" s="395"/>
      <c r="BU29" s="396"/>
      <c r="BV29" s="394">
        <v>1179502</v>
      </c>
      <c r="BW29" s="395"/>
      <c r="BX29" s="395"/>
      <c r="BY29" s="395"/>
      <c r="BZ29" s="395"/>
      <c r="CA29" s="395"/>
      <c r="CB29" s="395"/>
      <c r="CC29" s="396"/>
      <c r="CD29" s="190"/>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195</v>
      </c>
      <c r="X30" s="562"/>
      <c r="Y30" s="562"/>
      <c r="Z30" s="562"/>
      <c r="AA30" s="562"/>
      <c r="AB30" s="562"/>
      <c r="AC30" s="562"/>
      <c r="AD30" s="562"/>
      <c r="AE30" s="562"/>
      <c r="AF30" s="562"/>
      <c r="AG30" s="563"/>
      <c r="AH30" s="521">
        <v>100.1</v>
      </c>
      <c r="AI30" s="522"/>
      <c r="AJ30" s="522"/>
      <c r="AK30" s="522"/>
      <c r="AL30" s="522"/>
      <c r="AM30" s="522"/>
      <c r="AN30" s="522"/>
      <c r="AO30" s="522"/>
      <c r="AP30" s="522"/>
      <c r="AQ30" s="522"/>
      <c r="AR30" s="522"/>
      <c r="AS30" s="522"/>
      <c r="AT30" s="522"/>
      <c r="AU30" s="522"/>
      <c r="AV30" s="522"/>
      <c r="AW30" s="522"/>
      <c r="AX30" s="524"/>
      <c r="AY30" s="554"/>
      <c r="AZ30" s="555"/>
      <c r="BA30" s="555"/>
      <c r="BB30" s="556"/>
      <c r="BC30" s="510" t="s">
        <v>52</v>
      </c>
      <c r="BD30" s="511"/>
      <c r="BE30" s="511"/>
      <c r="BF30" s="511"/>
      <c r="BG30" s="511"/>
      <c r="BH30" s="511"/>
      <c r="BI30" s="511"/>
      <c r="BJ30" s="511"/>
      <c r="BK30" s="511"/>
      <c r="BL30" s="511"/>
      <c r="BM30" s="512"/>
      <c r="BN30" s="513">
        <v>7084239</v>
      </c>
      <c r="BO30" s="514"/>
      <c r="BP30" s="514"/>
      <c r="BQ30" s="514"/>
      <c r="BR30" s="514"/>
      <c r="BS30" s="514"/>
      <c r="BT30" s="514"/>
      <c r="BU30" s="515"/>
      <c r="BV30" s="513">
        <v>6524501</v>
      </c>
      <c r="BW30" s="514"/>
      <c r="BX30" s="514"/>
      <c r="BY30" s="514"/>
      <c r="BZ30" s="514"/>
      <c r="CA30" s="514"/>
      <c r="CB30" s="514"/>
      <c r="CC30" s="515"/>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15">
      <c r="A31" s="175"/>
      <c r="B31" s="197"/>
      <c r="DI31" s="198"/>
    </row>
    <row r="32" spans="1:113" ht="13.5" customHeight="1" x14ac:dyDescent="0.15">
      <c r="A32" s="175"/>
      <c r="B32" s="199"/>
      <c r="C32" s="557" t="s">
        <v>196</v>
      </c>
      <c r="D32" s="557"/>
      <c r="E32" s="557"/>
      <c r="F32" s="557"/>
      <c r="G32" s="557"/>
      <c r="H32" s="557"/>
      <c r="I32" s="557"/>
      <c r="J32" s="557"/>
      <c r="K32" s="557"/>
      <c r="L32" s="557"/>
      <c r="M32" s="557"/>
      <c r="N32" s="557"/>
      <c r="O32" s="557"/>
      <c r="P32" s="557"/>
      <c r="Q32" s="557"/>
      <c r="R32" s="557"/>
      <c r="S32" s="557"/>
      <c r="U32" s="398" t="s">
        <v>197</v>
      </c>
      <c r="V32" s="398"/>
      <c r="W32" s="398"/>
      <c r="X32" s="398"/>
      <c r="Y32" s="398"/>
      <c r="Z32" s="398"/>
      <c r="AA32" s="398"/>
      <c r="AB32" s="398"/>
      <c r="AC32" s="398"/>
      <c r="AD32" s="398"/>
      <c r="AE32" s="398"/>
      <c r="AF32" s="398"/>
      <c r="AG32" s="398"/>
      <c r="AH32" s="398"/>
      <c r="AI32" s="398"/>
      <c r="AJ32" s="398"/>
      <c r="AK32" s="398"/>
      <c r="AM32" s="398" t="s">
        <v>198</v>
      </c>
      <c r="AN32" s="398"/>
      <c r="AO32" s="398"/>
      <c r="AP32" s="398"/>
      <c r="AQ32" s="398"/>
      <c r="AR32" s="398"/>
      <c r="AS32" s="398"/>
      <c r="AT32" s="398"/>
      <c r="AU32" s="398"/>
      <c r="AV32" s="398"/>
      <c r="AW32" s="398"/>
      <c r="AX32" s="398"/>
      <c r="AY32" s="398"/>
      <c r="AZ32" s="398"/>
      <c r="BA32" s="398"/>
      <c r="BB32" s="398"/>
      <c r="BC32" s="398"/>
      <c r="BE32" s="398" t="s">
        <v>199</v>
      </c>
      <c r="BF32" s="398"/>
      <c r="BG32" s="398"/>
      <c r="BH32" s="398"/>
      <c r="BI32" s="398"/>
      <c r="BJ32" s="398"/>
      <c r="BK32" s="398"/>
      <c r="BL32" s="398"/>
      <c r="BM32" s="398"/>
      <c r="BN32" s="398"/>
      <c r="BO32" s="398"/>
      <c r="BP32" s="398"/>
      <c r="BQ32" s="398"/>
      <c r="BR32" s="398"/>
      <c r="BS32" s="398"/>
      <c r="BT32" s="398"/>
      <c r="BU32" s="398"/>
      <c r="BW32" s="398" t="s">
        <v>200</v>
      </c>
      <c r="BX32" s="398"/>
      <c r="BY32" s="398"/>
      <c r="BZ32" s="398"/>
      <c r="CA32" s="398"/>
      <c r="CB32" s="398"/>
      <c r="CC32" s="398"/>
      <c r="CD32" s="398"/>
      <c r="CE32" s="398"/>
      <c r="CF32" s="398"/>
      <c r="CG32" s="398"/>
      <c r="CH32" s="398"/>
      <c r="CI32" s="398"/>
      <c r="CJ32" s="398"/>
      <c r="CK32" s="398"/>
      <c r="CL32" s="398"/>
      <c r="CM32" s="398"/>
      <c r="CO32" s="398" t="s">
        <v>201</v>
      </c>
      <c r="CP32" s="398"/>
      <c r="CQ32" s="398"/>
      <c r="CR32" s="398"/>
      <c r="CS32" s="398"/>
      <c r="CT32" s="398"/>
      <c r="CU32" s="398"/>
      <c r="CV32" s="398"/>
      <c r="CW32" s="398"/>
      <c r="CX32" s="398"/>
      <c r="CY32" s="398"/>
      <c r="CZ32" s="398"/>
      <c r="DA32" s="398"/>
      <c r="DB32" s="398"/>
      <c r="DC32" s="398"/>
      <c r="DD32" s="398"/>
      <c r="DE32" s="398"/>
      <c r="DI32" s="198"/>
    </row>
    <row r="33" spans="1:113" ht="13.5" customHeight="1" x14ac:dyDescent="0.15">
      <c r="A33" s="175"/>
      <c r="B33" s="199"/>
      <c r="C33" s="418" t="s">
        <v>202</v>
      </c>
      <c r="D33" s="418"/>
      <c r="E33" s="383" t="s">
        <v>203</v>
      </c>
      <c r="F33" s="383"/>
      <c r="G33" s="383"/>
      <c r="H33" s="383"/>
      <c r="I33" s="383"/>
      <c r="J33" s="383"/>
      <c r="K33" s="383"/>
      <c r="L33" s="383"/>
      <c r="M33" s="383"/>
      <c r="N33" s="383"/>
      <c r="O33" s="383"/>
      <c r="P33" s="383"/>
      <c r="Q33" s="383"/>
      <c r="R33" s="383"/>
      <c r="S33" s="383"/>
      <c r="T33" s="200"/>
      <c r="U33" s="418" t="s">
        <v>202</v>
      </c>
      <c r="V33" s="418"/>
      <c r="W33" s="383" t="s">
        <v>203</v>
      </c>
      <c r="X33" s="383"/>
      <c r="Y33" s="383"/>
      <c r="Z33" s="383"/>
      <c r="AA33" s="383"/>
      <c r="AB33" s="383"/>
      <c r="AC33" s="383"/>
      <c r="AD33" s="383"/>
      <c r="AE33" s="383"/>
      <c r="AF33" s="383"/>
      <c r="AG33" s="383"/>
      <c r="AH33" s="383"/>
      <c r="AI33" s="383"/>
      <c r="AJ33" s="383"/>
      <c r="AK33" s="383"/>
      <c r="AL33" s="200"/>
      <c r="AM33" s="418" t="s">
        <v>202</v>
      </c>
      <c r="AN33" s="418"/>
      <c r="AO33" s="383" t="s">
        <v>203</v>
      </c>
      <c r="AP33" s="383"/>
      <c r="AQ33" s="383"/>
      <c r="AR33" s="383"/>
      <c r="AS33" s="383"/>
      <c r="AT33" s="383"/>
      <c r="AU33" s="383"/>
      <c r="AV33" s="383"/>
      <c r="AW33" s="383"/>
      <c r="AX33" s="383"/>
      <c r="AY33" s="383"/>
      <c r="AZ33" s="383"/>
      <c r="BA33" s="383"/>
      <c r="BB33" s="383"/>
      <c r="BC33" s="383"/>
      <c r="BD33" s="201"/>
      <c r="BE33" s="383" t="s">
        <v>204</v>
      </c>
      <c r="BF33" s="383"/>
      <c r="BG33" s="383" t="s">
        <v>205</v>
      </c>
      <c r="BH33" s="383"/>
      <c r="BI33" s="383"/>
      <c r="BJ33" s="383"/>
      <c r="BK33" s="383"/>
      <c r="BL33" s="383"/>
      <c r="BM33" s="383"/>
      <c r="BN33" s="383"/>
      <c r="BO33" s="383"/>
      <c r="BP33" s="383"/>
      <c r="BQ33" s="383"/>
      <c r="BR33" s="383"/>
      <c r="BS33" s="383"/>
      <c r="BT33" s="383"/>
      <c r="BU33" s="383"/>
      <c r="BV33" s="201"/>
      <c r="BW33" s="418" t="s">
        <v>204</v>
      </c>
      <c r="BX33" s="418"/>
      <c r="BY33" s="383" t="s">
        <v>206</v>
      </c>
      <c r="BZ33" s="383"/>
      <c r="CA33" s="383"/>
      <c r="CB33" s="383"/>
      <c r="CC33" s="383"/>
      <c r="CD33" s="383"/>
      <c r="CE33" s="383"/>
      <c r="CF33" s="383"/>
      <c r="CG33" s="383"/>
      <c r="CH33" s="383"/>
      <c r="CI33" s="383"/>
      <c r="CJ33" s="383"/>
      <c r="CK33" s="383"/>
      <c r="CL33" s="383"/>
      <c r="CM33" s="383"/>
      <c r="CN33" s="200"/>
      <c r="CO33" s="418" t="s">
        <v>202</v>
      </c>
      <c r="CP33" s="418"/>
      <c r="CQ33" s="383" t="s">
        <v>207</v>
      </c>
      <c r="CR33" s="383"/>
      <c r="CS33" s="383"/>
      <c r="CT33" s="383"/>
      <c r="CU33" s="383"/>
      <c r="CV33" s="383"/>
      <c r="CW33" s="383"/>
      <c r="CX33" s="383"/>
      <c r="CY33" s="383"/>
      <c r="CZ33" s="383"/>
      <c r="DA33" s="383"/>
      <c r="DB33" s="383"/>
      <c r="DC33" s="383"/>
      <c r="DD33" s="383"/>
      <c r="DE33" s="383"/>
      <c r="DF33" s="200"/>
      <c r="DG33" s="583" t="s">
        <v>208</v>
      </c>
      <c r="DH33" s="583"/>
      <c r="DI33" s="202"/>
    </row>
    <row r="34" spans="1:113" ht="32.25" customHeight="1" x14ac:dyDescent="0.15">
      <c r="A34" s="175"/>
      <c r="B34" s="199"/>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3</v>
      </c>
      <c r="V34" s="584"/>
      <c r="W34" s="585" t="str">
        <f>IF('各会計、関係団体の財政状況及び健全化判断比率'!B28="","",'各会計、関係団体の財政状況及び健全化判断比率'!B28)</f>
        <v>国民健康保険事業特別会計</v>
      </c>
      <c r="X34" s="585"/>
      <c r="Y34" s="585"/>
      <c r="Z34" s="585"/>
      <c r="AA34" s="585"/>
      <c r="AB34" s="585"/>
      <c r="AC34" s="585"/>
      <c r="AD34" s="585"/>
      <c r="AE34" s="585"/>
      <c r="AF34" s="585"/>
      <c r="AG34" s="585"/>
      <c r="AH34" s="585"/>
      <c r="AI34" s="585"/>
      <c r="AJ34" s="585"/>
      <c r="AK34" s="585"/>
      <c r="AL34" s="175"/>
      <c r="AM34" s="584">
        <f>IF(AO34="","",MAX(C34:D43,U34:V43)+1)</f>
        <v>6</v>
      </c>
      <c r="AN34" s="584"/>
      <c r="AO34" s="585" t="str">
        <f>IF('各会計、関係団体の財政状況及び健全化判断比率'!B31="","",'各会計、関係団体の財政状況及び健全化判断比率'!B31)</f>
        <v>水道事業会計</v>
      </c>
      <c r="AP34" s="585"/>
      <c r="AQ34" s="585"/>
      <c r="AR34" s="585"/>
      <c r="AS34" s="585"/>
      <c r="AT34" s="585"/>
      <c r="AU34" s="585"/>
      <c r="AV34" s="585"/>
      <c r="AW34" s="585"/>
      <c r="AX34" s="585"/>
      <c r="AY34" s="585"/>
      <c r="AZ34" s="585"/>
      <c r="BA34" s="585"/>
      <c r="BB34" s="585"/>
      <c r="BC34" s="585"/>
      <c r="BD34" s="175"/>
      <c r="BE34" s="584">
        <f>IF(BG34="","",MAX(C34:D43,U34:V43,AM34:AN43)+1)</f>
        <v>9</v>
      </c>
      <c r="BF34" s="584"/>
      <c r="BG34" s="585" t="str">
        <f>IF('各会計、関係団体の財政状況及び健全化判断比率'!B34="","",'各会計、関係団体の財政状況及び健全化判断比率'!B34)</f>
        <v>農業集落排水事業特別会計</v>
      </c>
      <c r="BH34" s="585"/>
      <c r="BI34" s="585"/>
      <c r="BJ34" s="585"/>
      <c r="BK34" s="585"/>
      <c r="BL34" s="585"/>
      <c r="BM34" s="585"/>
      <c r="BN34" s="585"/>
      <c r="BO34" s="585"/>
      <c r="BP34" s="585"/>
      <c r="BQ34" s="585"/>
      <c r="BR34" s="585"/>
      <c r="BS34" s="585"/>
      <c r="BT34" s="585"/>
      <c r="BU34" s="585"/>
      <c r="BV34" s="175"/>
      <c r="BW34" s="584">
        <f>IF(BY34="","",MAX(C34:D43,U34:V43,AM34:AN43,BE34:BF43)+1)</f>
        <v>12</v>
      </c>
      <c r="BX34" s="584"/>
      <c r="BY34" s="585" t="str">
        <f>IF('各会計、関係団体の財政状況及び健全化判断比率'!B68="","",'各会計、関係団体の財政状況及び健全化判断比率'!B68)</f>
        <v>山口県市町総合事務組合一般会計</v>
      </c>
      <c r="BZ34" s="585"/>
      <c r="CA34" s="585"/>
      <c r="CB34" s="585"/>
      <c r="CC34" s="585"/>
      <c r="CD34" s="585"/>
      <c r="CE34" s="585"/>
      <c r="CF34" s="585"/>
      <c r="CG34" s="585"/>
      <c r="CH34" s="585"/>
      <c r="CI34" s="585"/>
      <c r="CJ34" s="585"/>
      <c r="CK34" s="585"/>
      <c r="CL34" s="585"/>
      <c r="CM34" s="585"/>
      <c r="CN34" s="175"/>
      <c r="CO34" s="584">
        <f>IF(CQ34="","",MAX(C34:D43,U34:V43,AM34:AN43,BE34:BF43,BW34:BX43)+1)</f>
        <v>18</v>
      </c>
      <c r="CP34" s="584"/>
      <c r="CQ34" s="585" t="str">
        <f>IF('各会計、関係団体の財政状況及び健全化判断比率'!BS7="","",'各会計、関係団体の財政状況及び健全化判断比率'!BS7)</f>
        <v>宇部市常盤動物園協会</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202"/>
    </row>
    <row r="35" spans="1:113" ht="32.25" customHeight="1" x14ac:dyDescent="0.15">
      <c r="A35" s="175"/>
      <c r="B35" s="199"/>
      <c r="C35" s="584">
        <f>IF(E35="","",C34+1)</f>
        <v>2</v>
      </c>
      <c r="D35" s="584"/>
      <c r="E35" s="585" t="str">
        <f>IF('各会計、関係団体の財政状況及び健全化判断比率'!B8="","",'各会計、関係団体の財政状況及び健全化判断比率'!B8)</f>
        <v>公共用地造成事業特別会計</v>
      </c>
      <c r="F35" s="585"/>
      <c r="G35" s="585"/>
      <c r="H35" s="585"/>
      <c r="I35" s="585"/>
      <c r="J35" s="585"/>
      <c r="K35" s="585"/>
      <c r="L35" s="585"/>
      <c r="M35" s="585"/>
      <c r="N35" s="585"/>
      <c r="O35" s="585"/>
      <c r="P35" s="585"/>
      <c r="Q35" s="585"/>
      <c r="R35" s="585"/>
      <c r="S35" s="585"/>
      <c r="T35" s="175"/>
      <c r="U35" s="584">
        <f>IF(W35="","",U34+1)</f>
        <v>4</v>
      </c>
      <c r="V35" s="584"/>
      <c r="W35" s="585" t="str">
        <f>IF('各会計、関係団体の財政状況及び健全化判断比率'!B29="","",'各会計、関係団体の財政状況及び健全化判断比率'!B29)</f>
        <v>介護保険事業特別会計</v>
      </c>
      <c r="X35" s="585"/>
      <c r="Y35" s="585"/>
      <c r="Z35" s="585"/>
      <c r="AA35" s="585"/>
      <c r="AB35" s="585"/>
      <c r="AC35" s="585"/>
      <c r="AD35" s="585"/>
      <c r="AE35" s="585"/>
      <c r="AF35" s="585"/>
      <c r="AG35" s="585"/>
      <c r="AH35" s="585"/>
      <c r="AI35" s="585"/>
      <c r="AJ35" s="585"/>
      <c r="AK35" s="585"/>
      <c r="AL35" s="175"/>
      <c r="AM35" s="584">
        <f t="shared" ref="AM35:AM43" si="0">IF(AO35="","",AM34+1)</f>
        <v>7</v>
      </c>
      <c r="AN35" s="584"/>
      <c r="AO35" s="585" t="str">
        <f>IF('各会計、関係団体の財政状況及び健全化判断比率'!B32="","",'各会計、関係団体の財政状況及び健全化判断比率'!B32)</f>
        <v>交通事業会計</v>
      </c>
      <c r="AP35" s="585"/>
      <c r="AQ35" s="585"/>
      <c r="AR35" s="585"/>
      <c r="AS35" s="585"/>
      <c r="AT35" s="585"/>
      <c r="AU35" s="585"/>
      <c r="AV35" s="585"/>
      <c r="AW35" s="585"/>
      <c r="AX35" s="585"/>
      <c r="AY35" s="585"/>
      <c r="AZ35" s="585"/>
      <c r="BA35" s="585"/>
      <c r="BB35" s="585"/>
      <c r="BC35" s="585"/>
      <c r="BD35" s="175"/>
      <c r="BE35" s="584">
        <f t="shared" ref="BE35:BE43" si="1">IF(BG35="","",BE34+1)</f>
        <v>10</v>
      </c>
      <c r="BF35" s="584"/>
      <c r="BG35" s="585" t="str">
        <f>IF('各会計、関係団体の財政状況及び健全化判断比率'!B35="","",'各会計、関係団体の財政状況及び健全化判断比率'!B35)</f>
        <v>中央卸売市場事業特別会計</v>
      </c>
      <c r="BH35" s="585"/>
      <c r="BI35" s="585"/>
      <c r="BJ35" s="585"/>
      <c r="BK35" s="585"/>
      <c r="BL35" s="585"/>
      <c r="BM35" s="585"/>
      <c r="BN35" s="585"/>
      <c r="BO35" s="585"/>
      <c r="BP35" s="585"/>
      <c r="BQ35" s="585"/>
      <c r="BR35" s="585"/>
      <c r="BS35" s="585"/>
      <c r="BT35" s="585"/>
      <c r="BU35" s="585"/>
      <c r="BV35" s="175"/>
      <c r="BW35" s="584">
        <f t="shared" ref="BW35:BW43" si="2">IF(BY35="","",BW34+1)</f>
        <v>13</v>
      </c>
      <c r="BX35" s="584"/>
      <c r="BY35" s="585" t="str">
        <f>IF('各会計、関係団体の財政状況及び健全化判断比率'!B69="","",'各会計、関係団体の財政状況及び健全化判断比率'!B69)</f>
        <v>山口県市町総合事務組合非常勤職員公務災害補償特別会計</v>
      </c>
      <c r="BZ35" s="585"/>
      <c r="CA35" s="585"/>
      <c r="CB35" s="585"/>
      <c r="CC35" s="585"/>
      <c r="CD35" s="585"/>
      <c r="CE35" s="585"/>
      <c r="CF35" s="585"/>
      <c r="CG35" s="585"/>
      <c r="CH35" s="585"/>
      <c r="CI35" s="585"/>
      <c r="CJ35" s="585"/>
      <c r="CK35" s="585"/>
      <c r="CL35" s="585"/>
      <c r="CM35" s="585"/>
      <c r="CN35" s="175"/>
      <c r="CO35" s="584">
        <f t="shared" ref="CO35:CO43" si="3">IF(CQ35="","",CO34+1)</f>
        <v>19</v>
      </c>
      <c r="CP35" s="584"/>
      <c r="CQ35" s="585" t="str">
        <f>IF('各会計、関係団体の財政状況及び健全化判断比率'!BS8="","",'各会計、関係団体の財政状況及び健全化判断比率'!BS8)</f>
        <v>宇部市体育協会</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202"/>
    </row>
    <row r="36" spans="1:113" ht="32.25" customHeight="1" x14ac:dyDescent="0.15">
      <c r="A36" s="175"/>
      <c r="B36" s="199"/>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5</v>
      </c>
      <c r="V36" s="584"/>
      <c r="W36" s="585" t="str">
        <f>IF('各会計、関係団体の財政状況及び健全化判断比率'!B30="","",'各会計、関係団体の財政状況及び健全化判断比率'!B30)</f>
        <v>後期高齢者医療特別会計</v>
      </c>
      <c r="X36" s="585"/>
      <c r="Y36" s="585"/>
      <c r="Z36" s="585"/>
      <c r="AA36" s="585"/>
      <c r="AB36" s="585"/>
      <c r="AC36" s="585"/>
      <c r="AD36" s="585"/>
      <c r="AE36" s="585"/>
      <c r="AF36" s="585"/>
      <c r="AG36" s="585"/>
      <c r="AH36" s="585"/>
      <c r="AI36" s="585"/>
      <c r="AJ36" s="585"/>
      <c r="AK36" s="585"/>
      <c r="AL36" s="175"/>
      <c r="AM36" s="584">
        <f t="shared" si="0"/>
        <v>8</v>
      </c>
      <c r="AN36" s="584"/>
      <c r="AO36" s="585" t="str">
        <f>IF('各会計、関係団体の財政状況及び健全化判断比率'!B33="","",'各会計、関係団体の財政状況及び健全化判断比率'!B33)</f>
        <v>下水道事業会計</v>
      </c>
      <c r="AP36" s="585"/>
      <c r="AQ36" s="585"/>
      <c r="AR36" s="585"/>
      <c r="AS36" s="585"/>
      <c r="AT36" s="585"/>
      <c r="AU36" s="585"/>
      <c r="AV36" s="585"/>
      <c r="AW36" s="585"/>
      <c r="AX36" s="585"/>
      <c r="AY36" s="585"/>
      <c r="AZ36" s="585"/>
      <c r="BA36" s="585"/>
      <c r="BB36" s="585"/>
      <c r="BC36" s="585"/>
      <c r="BD36" s="175"/>
      <c r="BE36" s="584">
        <f t="shared" si="1"/>
        <v>11</v>
      </c>
      <c r="BF36" s="584"/>
      <c r="BG36" s="585" t="str">
        <f>IF('各会計、関係団体の財政状況及び健全化判断比率'!B36="","",'各会計、関係団体の財政状況及び健全化判断比率'!B36)</f>
        <v>地方卸売市場事業特別会計</v>
      </c>
      <c r="BH36" s="585"/>
      <c r="BI36" s="585"/>
      <c r="BJ36" s="585"/>
      <c r="BK36" s="585"/>
      <c r="BL36" s="585"/>
      <c r="BM36" s="585"/>
      <c r="BN36" s="585"/>
      <c r="BO36" s="585"/>
      <c r="BP36" s="585"/>
      <c r="BQ36" s="585"/>
      <c r="BR36" s="585"/>
      <c r="BS36" s="585"/>
      <c r="BT36" s="585"/>
      <c r="BU36" s="585"/>
      <c r="BV36" s="175"/>
      <c r="BW36" s="584">
        <f t="shared" si="2"/>
        <v>14</v>
      </c>
      <c r="BX36" s="584"/>
      <c r="BY36" s="585" t="str">
        <f>IF('各会計、関係団体の財政状況及び健全化判断比率'!B70="","",'各会計、関係団体の財政状況及び健全化判断比率'!B70)</f>
        <v>山口県市町総合事務組合山口県自治会館管理特別会計</v>
      </c>
      <c r="BZ36" s="585"/>
      <c r="CA36" s="585"/>
      <c r="CB36" s="585"/>
      <c r="CC36" s="585"/>
      <c r="CD36" s="585"/>
      <c r="CE36" s="585"/>
      <c r="CF36" s="585"/>
      <c r="CG36" s="585"/>
      <c r="CH36" s="585"/>
      <c r="CI36" s="585"/>
      <c r="CJ36" s="585"/>
      <c r="CK36" s="585"/>
      <c r="CL36" s="585"/>
      <c r="CM36" s="585"/>
      <c r="CN36" s="175"/>
      <c r="CO36" s="584">
        <f t="shared" si="3"/>
        <v>20</v>
      </c>
      <c r="CP36" s="584"/>
      <c r="CQ36" s="585" t="str">
        <f>IF('各会計、関係団体の財政状況及び健全化判断比率'!BS9="","",'各会計、関係団体の財政状況及び健全化判断比率'!BS9)</f>
        <v>宇部市文化創造財団</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202"/>
    </row>
    <row r="37" spans="1:113" ht="32.25" customHeight="1" x14ac:dyDescent="0.15">
      <c r="A37" s="175"/>
      <c r="B37" s="199"/>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t="str">
        <f t="shared" si="4"/>
        <v/>
      </c>
      <c r="V37" s="584"/>
      <c r="W37" s="585"/>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15</v>
      </c>
      <c r="BX37" s="584"/>
      <c r="BY37" s="585" t="str">
        <f>IF('各会計、関係団体の財政状況及び健全化判断比率'!B71="","",'各会計、関係団体の財政状況及び健全化判断比率'!B71)</f>
        <v>山口県後期高齢者医療広域連合一般会計</v>
      </c>
      <c r="BZ37" s="585"/>
      <c r="CA37" s="585"/>
      <c r="CB37" s="585"/>
      <c r="CC37" s="585"/>
      <c r="CD37" s="585"/>
      <c r="CE37" s="585"/>
      <c r="CF37" s="585"/>
      <c r="CG37" s="585"/>
      <c r="CH37" s="585"/>
      <c r="CI37" s="585"/>
      <c r="CJ37" s="585"/>
      <c r="CK37" s="585"/>
      <c r="CL37" s="585"/>
      <c r="CM37" s="585"/>
      <c r="CN37" s="175"/>
      <c r="CO37" s="584">
        <f t="shared" si="3"/>
        <v>21</v>
      </c>
      <c r="CP37" s="584"/>
      <c r="CQ37" s="585" t="str">
        <f>IF('各会計、関係団体の財政状況及び健全化判断比率'!BS10="","",'各会計、関係団体の財政状況及び健全化判断比率'!BS10)</f>
        <v>にぎわい宇部</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202"/>
    </row>
    <row r="38" spans="1:113" ht="32.25" customHeight="1" x14ac:dyDescent="0.15">
      <c r="A38" s="175"/>
      <c r="B38" s="199"/>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16</v>
      </c>
      <c r="BX38" s="584"/>
      <c r="BY38" s="585" t="str">
        <f>IF('各会計、関係団体の財政状況及び健全化判断比率'!B72="","",'各会計、関係団体の財政状況及び健全化判断比率'!B72)</f>
        <v>山口県後期高齢者医療広域連合後期高齢者医療特別会計</v>
      </c>
      <c r="BZ38" s="585"/>
      <c r="CA38" s="585"/>
      <c r="CB38" s="585"/>
      <c r="CC38" s="585"/>
      <c r="CD38" s="585"/>
      <c r="CE38" s="585"/>
      <c r="CF38" s="585"/>
      <c r="CG38" s="585"/>
      <c r="CH38" s="585"/>
      <c r="CI38" s="585"/>
      <c r="CJ38" s="585"/>
      <c r="CK38" s="585"/>
      <c r="CL38" s="585"/>
      <c r="CM38" s="585"/>
      <c r="CN38" s="175"/>
      <c r="CO38" s="584">
        <f t="shared" si="3"/>
        <v>22</v>
      </c>
      <c r="CP38" s="584"/>
      <c r="CQ38" s="585" t="str">
        <f>IF('各会計、関係団体の財政状況及び健全化判断比率'!BS11="","",'各会計、関係団体の財政状況及び健全化判断比率'!BS11)</f>
        <v>うべ未来エネルギー</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202"/>
    </row>
    <row r="39" spans="1:113" ht="32.25" customHeight="1" x14ac:dyDescent="0.15">
      <c r="A39" s="175"/>
      <c r="B39" s="199"/>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17</v>
      </c>
      <c r="BX39" s="584"/>
      <c r="BY39" s="585" t="str">
        <f>IF('各会計、関係団体の財政状況及び健全化判断比率'!B73="","",'各会計、関係団体の財政状況及び健全化判断比率'!B73)</f>
        <v>宇部・山陽小野田消防組合一般会計</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202"/>
    </row>
    <row r="40" spans="1:113" ht="32.25" customHeight="1" x14ac:dyDescent="0.15">
      <c r="A40" s="175"/>
      <c r="B40" s="199"/>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t="str">
        <f t="shared" si="2"/>
        <v/>
      </c>
      <c r="BX40" s="584"/>
      <c r="BY40" s="585" t="str">
        <f>IF('各会計、関係団体の財政状況及び健全化判断比率'!B74="","",'各会計、関係団体の財政状況及び健全化判断比率'!B74)</f>
        <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202"/>
    </row>
    <row r="41" spans="1:113" ht="32.25" customHeight="1" x14ac:dyDescent="0.15">
      <c r="A41" s="175"/>
      <c r="B41" s="199"/>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t="str">
        <f t="shared" si="2"/>
        <v/>
      </c>
      <c r="BX41" s="584"/>
      <c r="BY41" s="585" t="str">
        <f>IF('各会計、関係団体の財政状況及び健全化判断比率'!B75="","",'各会計、関係団体の財政状況及び健全化判断比率'!B75)</f>
        <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202"/>
    </row>
    <row r="42" spans="1:113" ht="32.25" customHeight="1" x14ac:dyDescent="0.15">
      <c r="B42" s="199"/>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t="str">
        <f t="shared" si="2"/>
        <v/>
      </c>
      <c r="BX42" s="584"/>
      <c r="BY42" s="585" t="str">
        <f>IF('各会計、関係団体の財政状況及び健全化判断比率'!B76="","",'各会計、関係団体の財政状況及び健全化判断比率'!B76)</f>
        <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202"/>
    </row>
    <row r="43" spans="1:113" ht="32.25" customHeight="1" x14ac:dyDescent="0.15">
      <c r="B43" s="199"/>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202"/>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209</v>
      </c>
      <c r="E46" s="587" t="s">
        <v>210</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15">
      <c r="E47" s="587" t="s">
        <v>211</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15">
      <c r="E48" s="587" t="s">
        <v>212</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15">
      <c r="E49" s="588" t="s">
        <v>213</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15">
      <c r="E50" s="587" t="s">
        <v>214</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15">
      <c r="E51" s="587" t="s">
        <v>215</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15">
      <c r="E52" s="587" t="s">
        <v>216</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15">
      <c r="E53" s="587" t="s">
        <v>217</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15"/>
    <row r="55" spans="5:113" x14ac:dyDescent="0.15"/>
    <row r="56" spans="5:113" x14ac:dyDescent="0.15"/>
  </sheetData>
  <sheetProtection algorithmName="SHA-512" hashValue="2WnfRg7XFJWuZKhimct+9tlaP1kJ+N92jXQWGT8/HoZMWXDJ+KT1kmSGWITUGENjJmZ4N/qMhO7pjZddzizJuQ==" saltValue="evP9D2ek3IiLK4w0toOPc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139" t="s">
        <v>574</v>
      </c>
      <c r="D34" s="1139"/>
      <c r="E34" s="1140"/>
      <c r="F34" s="32">
        <v>10.89</v>
      </c>
      <c r="G34" s="33">
        <v>11.91</v>
      </c>
      <c r="H34" s="33">
        <v>12.57</v>
      </c>
      <c r="I34" s="33">
        <v>12.25</v>
      </c>
      <c r="J34" s="34">
        <v>12.65</v>
      </c>
      <c r="K34" s="22"/>
      <c r="L34" s="22"/>
      <c r="M34" s="22"/>
      <c r="N34" s="22"/>
      <c r="O34" s="22"/>
      <c r="P34" s="22"/>
    </row>
    <row r="35" spans="1:16" ht="39" customHeight="1" x14ac:dyDescent="0.15">
      <c r="A35" s="22"/>
      <c r="B35" s="35"/>
      <c r="C35" s="1135" t="s">
        <v>575</v>
      </c>
      <c r="D35" s="1135"/>
      <c r="E35" s="1136"/>
      <c r="F35" s="36">
        <v>6.74</v>
      </c>
      <c r="G35" s="37">
        <v>7.03</v>
      </c>
      <c r="H35" s="37">
        <v>7.96</v>
      </c>
      <c r="I35" s="37">
        <v>8.27</v>
      </c>
      <c r="J35" s="38">
        <v>8.7799999999999994</v>
      </c>
      <c r="K35" s="22"/>
      <c r="L35" s="22"/>
      <c r="M35" s="22"/>
      <c r="N35" s="22"/>
      <c r="O35" s="22"/>
      <c r="P35" s="22"/>
    </row>
    <row r="36" spans="1:16" ht="39" customHeight="1" x14ac:dyDescent="0.15">
      <c r="A36" s="22"/>
      <c r="B36" s="35"/>
      <c r="C36" s="1135" t="s">
        <v>576</v>
      </c>
      <c r="D36" s="1135"/>
      <c r="E36" s="1136"/>
      <c r="F36" s="36">
        <v>3.12</v>
      </c>
      <c r="G36" s="37">
        <v>3.47</v>
      </c>
      <c r="H36" s="37">
        <v>4.21</v>
      </c>
      <c r="I36" s="37">
        <v>5.97</v>
      </c>
      <c r="J36" s="38">
        <v>5.24</v>
      </c>
      <c r="K36" s="22"/>
      <c r="L36" s="22"/>
      <c r="M36" s="22"/>
      <c r="N36" s="22"/>
      <c r="O36" s="22"/>
      <c r="P36" s="22"/>
    </row>
    <row r="37" spans="1:16" ht="39" customHeight="1" x14ac:dyDescent="0.15">
      <c r="A37" s="22"/>
      <c r="B37" s="35"/>
      <c r="C37" s="1135" t="s">
        <v>577</v>
      </c>
      <c r="D37" s="1135"/>
      <c r="E37" s="1136"/>
      <c r="F37" s="36">
        <v>1.84</v>
      </c>
      <c r="G37" s="37">
        <v>1.96</v>
      </c>
      <c r="H37" s="37">
        <v>1.85</v>
      </c>
      <c r="I37" s="37">
        <v>1.82</v>
      </c>
      <c r="J37" s="38">
        <v>1.95</v>
      </c>
      <c r="K37" s="22"/>
      <c r="L37" s="22"/>
      <c r="M37" s="22"/>
      <c r="N37" s="22"/>
      <c r="O37" s="22"/>
      <c r="P37" s="22"/>
    </row>
    <row r="38" spans="1:16" ht="39" customHeight="1" x14ac:dyDescent="0.15">
      <c r="A38" s="22"/>
      <c r="B38" s="35"/>
      <c r="C38" s="1135" t="s">
        <v>578</v>
      </c>
      <c r="D38" s="1135"/>
      <c r="E38" s="1136"/>
      <c r="F38" s="36">
        <v>1.06</v>
      </c>
      <c r="G38" s="37">
        <v>0.63</v>
      </c>
      <c r="H38" s="37">
        <v>0.4</v>
      </c>
      <c r="I38" s="37">
        <v>0.95</v>
      </c>
      <c r="J38" s="38">
        <v>1.03</v>
      </c>
      <c r="K38" s="22"/>
      <c r="L38" s="22"/>
      <c r="M38" s="22"/>
      <c r="N38" s="22"/>
      <c r="O38" s="22"/>
      <c r="P38" s="22"/>
    </row>
    <row r="39" spans="1:16" ht="39" customHeight="1" x14ac:dyDescent="0.15">
      <c r="A39" s="22"/>
      <c r="B39" s="35"/>
      <c r="C39" s="1135" t="s">
        <v>579</v>
      </c>
      <c r="D39" s="1135"/>
      <c r="E39" s="1136"/>
      <c r="F39" s="36">
        <v>0.9</v>
      </c>
      <c r="G39" s="37">
        <v>0.98</v>
      </c>
      <c r="H39" s="37">
        <v>0.94</v>
      </c>
      <c r="I39" s="37">
        <v>0.46</v>
      </c>
      <c r="J39" s="38">
        <v>0.19</v>
      </c>
      <c r="K39" s="22"/>
      <c r="L39" s="22"/>
      <c r="M39" s="22"/>
      <c r="N39" s="22"/>
      <c r="O39" s="22"/>
      <c r="P39" s="22"/>
    </row>
    <row r="40" spans="1:16" ht="39" customHeight="1" x14ac:dyDescent="0.15">
      <c r="A40" s="22"/>
      <c r="B40" s="35"/>
      <c r="C40" s="1135" t="s">
        <v>580</v>
      </c>
      <c r="D40" s="1135"/>
      <c r="E40" s="1136"/>
      <c r="F40" s="36">
        <v>0.14000000000000001</v>
      </c>
      <c r="G40" s="37">
        <v>0.14000000000000001</v>
      </c>
      <c r="H40" s="37">
        <v>0.16</v>
      </c>
      <c r="I40" s="37">
        <v>0.16</v>
      </c>
      <c r="J40" s="38">
        <v>0.17</v>
      </c>
      <c r="K40" s="22"/>
      <c r="L40" s="22"/>
      <c r="M40" s="22"/>
      <c r="N40" s="22"/>
      <c r="O40" s="22"/>
      <c r="P40" s="22"/>
    </row>
    <row r="41" spans="1:16" ht="39" customHeight="1" x14ac:dyDescent="0.15">
      <c r="A41" s="22"/>
      <c r="B41" s="35"/>
      <c r="C41" s="1135" t="s">
        <v>581</v>
      </c>
      <c r="D41" s="1135"/>
      <c r="E41" s="1136"/>
      <c r="F41" s="36">
        <v>0.13</v>
      </c>
      <c r="G41" s="37">
        <v>0.14000000000000001</v>
      </c>
      <c r="H41" s="37">
        <v>0.13</v>
      </c>
      <c r="I41" s="37">
        <v>0.14000000000000001</v>
      </c>
      <c r="J41" s="38">
        <v>0.12</v>
      </c>
      <c r="K41" s="22"/>
      <c r="L41" s="22"/>
      <c r="M41" s="22"/>
      <c r="N41" s="22"/>
      <c r="O41" s="22"/>
      <c r="P41" s="22"/>
    </row>
    <row r="42" spans="1:16" ht="39" customHeight="1" x14ac:dyDescent="0.15">
      <c r="A42" s="22"/>
      <c r="B42" s="39"/>
      <c r="C42" s="1135" t="s">
        <v>582</v>
      </c>
      <c r="D42" s="1135"/>
      <c r="E42" s="1136"/>
      <c r="F42" s="36" t="s">
        <v>525</v>
      </c>
      <c r="G42" s="37" t="s">
        <v>525</v>
      </c>
      <c r="H42" s="37" t="s">
        <v>525</v>
      </c>
      <c r="I42" s="37" t="s">
        <v>525</v>
      </c>
      <c r="J42" s="38" t="s">
        <v>525</v>
      </c>
      <c r="K42" s="22"/>
      <c r="L42" s="22"/>
      <c r="M42" s="22"/>
      <c r="N42" s="22"/>
      <c r="O42" s="22"/>
      <c r="P42" s="22"/>
    </row>
    <row r="43" spans="1:16" ht="39" customHeight="1" thickBot="1" x14ac:dyDescent="0.2">
      <c r="A43" s="22"/>
      <c r="B43" s="40"/>
      <c r="C43" s="1137" t="s">
        <v>583</v>
      </c>
      <c r="D43" s="1137"/>
      <c r="E43" s="1138"/>
      <c r="F43" s="41">
        <v>0.25</v>
      </c>
      <c r="G43" s="42">
        <v>0.28000000000000003</v>
      </c>
      <c r="H43" s="42">
        <v>0</v>
      </c>
      <c r="I43" s="42">
        <v>0</v>
      </c>
      <c r="J43" s="43">
        <v>0</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yrJknyxQCFTxHuQU0X1BthOG1VhLxvxbomLAmQ3zu1qFfooNtD1VpW9sBn3aYiefOqWq+faUo2d11htCmbpFg==" saltValue="LG5r/gnan7LoejR8r2l2y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566</v>
      </c>
      <c r="L44" s="54" t="s">
        <v>567</v>
      </c>
      <c r="M44" s="54" t="s">
        <v>568</v>
      </c>
      <c r="N44" s="54" t="s">
        <v>569</v>
      </c>
      <c r="O44" s="55" t="s">
        <v>570</v>
      </c>
      <c r="P44" s="46"/>
      <c r="Q44" s="46"/>
      <c r="R44" s="46"/>
      <c r="S44" s="46"/>
      <c r="T44" s="46"/>
      <c r="U44" s="46"/>
    </row>
    <row r="45" spans="1:21" ht="30.75" customHeight="1" x14ac:dyDescent="0.15">
      <c r="A45" s="46"/>
      <c r="B45" s="1141" t="s">
        <v>11</v>
      </c>
      <c r="C45" s="1142"/>
      <c r="D45" s="56"/>
      <c r="E45" s="1147" t="s">
        <v>12</v>
      </c>
      <c r="F45" s="1147"/>
      <c r="G45" s="1147"/>
      <c r="H45" s="1147"/>
      <c r="I45" s="1147"/>
      <c r="J45" s="1148"/>
      <c r="K45" s="57">
        <v>6693</v>
      </c>
      <c r="L45" s="58">
        <v>6294</v>
      </c>
      <c r="M45" s="58">
        <v>6041</v>
      </c>
      <c r="N45" s="58">
        <v>5903</v>
      </c>
      <c r="O45" s="59">
        <v>5791</v>
      </c>
      <c r="P45" s="46"/>
      <c r="Q45" s="46"/>
      <c r="R45" s="46"/>
      <c r="S45" s="46"/>
      <c r="T45" s="46"/>
      <c r="U45" s="46"/>
    </row>
    <row r="46" spans="1:21" ht="30.75" customHeight="1" x14ac:dyDescent="0.15">
      <c r="A46" s="46"/>
      <c r="B46" s="1143"/>
      <c r="C46" s="1144"/>
      <c r="D46" s="60"/>
      <c r="E46" s="1149" t="s">
        <v>13</v>
      </c>
      <c r="F46" s="1149"/>
      <c r="G46" s="1149"/>
      <c r="H46" s="1149"/>
      <c r="I46" s="1149"/>
      <c r="J46" s="1150"/>
      <c r="K46" s="61" t="s">
        <v>525</v>
      </c>
      <c r="L46" s="62" t="s">
        <v>525</v>
      </c>
      <c r="M46" s="62" t="s">
        <v>525</v>
      </c>
      <c r="N46" s="62" t="s">
        <v>525</v>
      </c>
      <c r="O46" s="63" t="s">
        <v>525</v>
      </c>
      <c r="P46" s="46"/>
      <c r="Q46" s="46"/>
      <c r="R46" s="46"/>
      <c r="S46" s="46"/>
      <c r="T46" s="46"/>
      <c r="U46" s="46"/>
    </row>
    <row r="47" spans="1:21" ht="30.75" customHeight="1" x14ac:dyDescent="0.15">
      <c r="A47" s="46"/>
      <c r="B47" s="1143"/>
      <c r="C47" s="1144"/>
      <c r="D47" s="60"/>
      <c r="E47" s="1149" t="s">
        <v>14</v>
      </c>
      <c r="F47" s="1149"/>
      <c r="G47" s="1149"/>
      <c r="H47" s="1149"/>
      <c r="I47" s="1149"/>
      <c r="J47" s="1150"/>
      <c r="K47" s="61" t="s">
        <v>525</v>
      </c>
      <c r="L47" s="62" t="s">
        <v>525</v>
      </c>
      <c r="M47" s="62" t="s">
        <v>525</v>
      </c>
      <c r="N47" s="62" t="s">
        <v>525</v>
      </c>
      <c r="O47" s="63" t="s">
        <v>525</v>
      </c>
      <c r="P47" s="46"/>
      <c r="Q47" s="46"/>
      <c r="R47" s="46"/>
      <c r="S47" s="46"/>
      <c r="T47" s="46"/>
      <c r="U47" s="46"/>
    </row>
    <row r="48" spans="1:21" ht="30.75" customHeight="1" x14ac:dyDescent="0.15">
      <c r="A48" s="46"/>
      <c r="B48" s="1143"/>
      <c r="C48" s="1144"/>
      <c r="D48" s="60"/>
      <c r="E48" s="1149" t="s">
        <v>15</v>
      </c>
      <c r="F48" s="1149"/>
      <c r="G48" s="1149"/>
      <c r="H48" s="1149"/>
      <c r="I48" s="1149"/>
      <c r="J48" s="1150"/>
      <c r="K48" s="61">
        <v>1616</v>
      </c>
      <c r="L48" s="62">
        <v>1614</v>
      </c>
      <c r="M48" s="62">
        <v>1579</v>
      </c>
      <c r="N48" s="62">
        <v>1974</v>
      </c>
      <c r="O48" s="63">
        <v>1977</v>
      </c>
      <c r="P48" s="46"/>
      <c r="Q48" s="46"/>
      <c r="R48" s="46"/>
      <c r="S48" s="46"/>
      <c r="T48" s="46"/>
      <c r="U48" s="46"/>
    </row>
    <row r="49" spans="1:21" ht="30.75" customHeight="1" x14ac:dyDescent="0.15">
      <c r="A49" s="46"/>
      <c r="B49" s="1143"/>
      <c r="C49" s="1144"/>
      <c r="D49" s="60"/>
      <c r="E49" s="1149" t="s">
        <v>16</v>
      </c>
      <c r="F49" s="1149"/>
      <c r="G49" s="1149"/>
      <c r="H49" s="1149"/>
      <c r="I49" s="1149"/>
      <c r="J49" s="1150"/>
      <c r="K49" s="61">
        <v>495</v>
      </c>
      <c r="L49" s="62">
        <v>506</v>
      </c>
      <c r="M49" s="62">
        <v>513</v>
      </c>
      <c r="N49" s="62">
        <v>85</v>
      </c>
      <c r="O49" s="63">
        <v>113</v>
      </c>
      <c r="P49" s="46"/>
      <c r="Q49" s="46"/>
      <c r="R49" s="46"/>
      <c r="S49" s="46"/>
      <c r="T49" s="46"/>
      <c r="U49" s="46"/>
    </row>
    <row r="50" spans="1:21" ht="30.75" customHeight="1" x14ac:dyDescent="0.15">
      <c r="A50" s="46"/>
      <c r="B50" s="1143"/>
      <c r="C50" s="1144"/>
      <c r="D50" s="60"/>
      <c r="E50" s="1149" t="s">
        <v>17</v>
      </c>
      <c r="F50" s="1149"/>
      <c r="G50" s="1149"/>
      <c r="H50" s="1149"/>
      <c r="I50" s="1149"/>
      <c r="J50" s="1150"/>
      <c r="K50" s="61">
        <v>11</v>
      </c>
      <c r="L50" s="62">
        <v>3</v>
      </c>
      <c r="M50" s="62">
        <v>0</v>
      </c>
      <c r="N50" s="62">
        <v>29</v>
      </c>
      <c r="O50" s="63">
        <v>0</v>
      </c>
      <c r="P50" s="46"/>
      <c r="Q50" s="46"/>
      <c r="R50" s="46"/>
      <c r="S50" s="46"/>
      <c r="T50" s="46"/>
      <c r="U50" s="46"/>
    </row>
    <row r="51" spans="1:21" ht="30.75" customHeight="1" x14ac:dyDescent="0.15">
      <c r="A51" s="46"/>
      <c r="B51" s="1145"/>
      <c r="C51" s="1146"/>
      <c r="D51" s="64"/>
      <c r="E51" s="1149" t="s">
        <v>18</v>
      </c>
      <c r="F51" s="1149"/>
      <c r="G51" s="1149"/>
      <c r="H51" s="1149"/>
      <c r="I51" s="1149"/>
      <c r="J51" s="1150"/>
      <c r="K51" s="61" t="s">
        <v>525</v>
      </c>
      <c r="L51" s="62" t="s">
        <v>525</v>
      </c>
      <c r="M51" s="62" t="s">
        <v>525</v>
      </c>
      <c r="N51" s="62" t="s">
        <v>525</v>
      </c>
      <c r="O51" s="63">
        <v>0</v>
      </c>
      <c r="P51" s="46"/>
      <c r="Q51" s="46"/>
      <c r="R51" s="46"/>
      <c r="S51" s="46"/>
      <c r="T51" s="46"/>
      <c r="U51" s="46"/>
    </row>
    <row r="52" spans="1:21" ht="30.75" customHeight="1" x14ac:dyDescent="0.15">
      <c r="A52" s="46"/>
      <c r="B52" s="1151" t="s">
        <v>19</v>
      </c>
      <c r="C52" s="1152"/>
      <c r="D52" s="64"/>
      <c r="E52" s="1149" t="s">
        <v>20</v>
      </c>
      <c r="F52" s="1149"/>
      <c r="G52" s="1149"/>
      <c r="H52" s="1149"/>
      <c r="I52" s="1149"/>
      <c r="J52" s="1150"/>
      <c r="K52" s="61">
        <v>7718</v>
      </c>
      <c r="L52" s="62">
        <v>7461</v>
      </c>
      <c r="M52" s="62">
        <v>7295</v>
      </c>
      <c r="N52" s="62">
        <v>7162</v>
      </c>
      <c r="O52" s="63">
        <v>7052</v>
      </c>
      <c r="P52" s="46"/>
      <c r="Q52" s="46"/>
      <c r="R52" s="46"/>
      <c r="S52" s="46"/>
      <c r="T52" s="46"/>
      <c r="U52" s="46"/>
    </row>
    <row r="53" spans="1:21" ht="30.75" customHeight="1" thickBot="1" x14ac:dyDescent="0.2">
      <c r="A53" s="46"/>
      <c r="B53" s="1153" t="s">
        <v>21</v>
      </c>
      <c r="C53" s="1154"/>
      <c r="D53" s="65"/>
      <c r="E53" s="1155" t="s">
        <v>22</v>
      </c>
      <c r="F53" s="1155"/>
      <c r="G53" s="1155"/>
      <c r="H53" s="1155"/>
      <c r="I53" s="1155"/>
      <c r="J53" s="1156"/>
      <c r="K53" s="66">
        <v>1097</v>
      </c>
      <c r="L53" s="67">
        <v>956</v>
      </c>
      <c r="M53" s="67">
        <v>838</v>
      </c>
      <c r="N53" s="67">
        <v>829</v>
      </c>
      <c r="O53" s="68">
        <v>829</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584</v>
      </c>
      <c r="P56" s="46"/>
      <c r="Q56" s="46"/>
      <c r="R56" s="46"/>
      <c r="S56" s="46"/>
      <c r="T56" s="46"/>
      <c r="U56" s="46"/>
    </row>
    <row r="57" spans="1:21" ht="31.5" customHeight="1" thickBot="1" x14ac:dyDescent="0.2">
      <c r="A57" s="46"/>
      <c r="B57" s="74"/>
      <c r="C57" s="75"/>
      <c r="D57" s="75"/>
      <c r="E57" s="76"/>
      <c r="F57" s="76"/>
      <c r="G57" s="76"/>
      <c r="H57" s="76"/>
      <c r="I57" s="76"/>
      <c r="J57" s="77" t="s">
        <v>2</v>
      </c>
      <c r="K57" s="78" t="s">
        <v>585</v>
      </c>
      <c r="L57" s="79" t="s">
        <v>586</v>
      </c>
      <c r="M57" s="79" t="s">
        <v>587</v>
      </c>
      <c r="N57" s="79" t="s">
        <v>588</v>
      </c>
      <c r="O57" s="80" t="s">
        <v>589</v>
      </c>
      <c r="P57" s="46"/>
      <c r="Q57" s="46"/>
      <c r="R57" s="46"/>
      <c r="S57" s="46"/>
      <c r="T57" s="46"/>
      <c r="U57" s="46"/>
    </row>
    <row r="58" spans="1:21" ht="31.5" customHeight="1" x14ac:dyDescent="0.15">
      <c r="B58" s="1157" t="s">
        <v>26</v>
      </c>
      <c r="C58" s="1158"/>
      <c r="D58" s="1163" t="s">
        <v>27</v>
      </c>
      <c r="E58" s="1164"/>
      <c r="F58" s="1164"/>
      <c r="G58" s="1164"/>
      <c r="H58" s="1164"/>
      <c r="I58" s="1164"/>
      <c r="J58" s="1165"/>
      <c r="K58" s="81" t="s">
        <v>602</v>
      </c>
      <c r="L58" s="82" t="s">
        <v>602</v>
      </c>
      <c r="M58" s="82" t="s">
        <v>602</v>
      </c>
      <c r="N58" s="82" t="s">
        <v>602</v>
      </c>
      <c r="O58" s="83" t="s">
        <v>602</v>
      </c>
    </row>
    <row r="59" spans="1:21" ht="31.5" customHeight="1" x14ac:dyDescent="0.15">
      <c r="B59" s="1159"/>
      <c r="C59" s="1160"/>
      <c r="D59" s="1166" t="s">
        <v>28</v>
      </c>
      <c r="E59" s="1167"/>
      <c r="F59" s="1167"/>
      <c r="G59" s="1167"/>
      <c r="H59" s="1167"/>
      <c r="I59" s="1167"/>
      <c r="J59" s="1168"/>
      <c r="K59" s="84" t="s">
        <v>602</v>
      </c>
      <c r="L59" s="85" t="s">
        <v>602</v>
      </c>
      <c r="M59" s="85" t="s">
        <v>602</v>
      </c>
      <c r="N59" s="85" t="s">
        <v>602</v>
      </c>
      <c r="O59" s="86" t="s">
        <v>602</v>
      </c>
    </row>
    <row r="60" spans="1:21" ht="31.5" customHeight="1" thickBot="1" x14ac:dyDescent="0.2">
      <c r="B60" s="1161"/>
      <c r="C60" s="1162"/>
      <c r="D60" s="1169" t="s">
        <v>29</v>
      </c>
      <c r="E60" s="1170"/>
      <c r="F60" s="1170"/>
      <c r="G60" s="1170"/>
      <c r="H60" s="1170"/>
      <c r="I60" s="1170"/>
      <c r="J60" s="1171"/>
      <c r="K60" s="87" t="s">
        <v>602</v>
      </c>
      <c r="L60" s="88" t="s">
        <v>602</v>
      </c>
      <c r="M60" s="88" t="s">
        <v>602</v>
      </c>
      <c r="N60" s="88" t="s">
        <v>602</v>
      </c>
      <c r="O60" s="89" t="s">
        <v>602</v>
      </c>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UQkV2gT14V1o5pn85TErr4HtxReOdL7Lua+77tHP5fm4hqzVGXlPw8+cRRcJe7xrtdyBXlxu8duRiyOrNsvgWw==" saltValue="oTONlK2HUc1NfXT5MY6or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566</v>
      </c>
      <c r="J40" s="101" t="s">
        <v>567</v>
      </c>
      <c r="K40" s="101" t="s">
        <v>568</v>
      </c>
      <c r="L40" s="101" t="s">
        <v>569</v>
      </c>
      <c r="M40" s="102" t="s">
        <v>570</v>
      </c>
    </row>
    <row r="41" spans="2:13" ht="27.75" customHeight="1" x14ac:dyDescent="0.15">
      <c r="B41" s="1172" t="s">
        <v>32</v>
      </c>
      <c r="C41" s="1173"/>
      <c r="D41" s="103"/>
      <c r="E41" s="1178" t="s">
        <v>33</v>
      </c>
      <c r="F41" s="1178"/>
      <c r="G41" s="1178"/>
      <c r="H41" s="1179"/>
      <c r="I41" s="342">
        <v>65873</v>
      </c>
      <c r="J41" s="343">
        <v>65985</v>
      </c>
      <c r="K41" s="343">
        <v>65940</v>
      </c>
      <c r="L41" s="343">
        <v>69050</v>
      </c>
      <c r="M41" s="344">
        <v>66250</v>
      </c>
    </row>
    <row r="42" spans="2:13" ht="27.75" customHeight="1" x14ac:dyDescent="0.15">
      <c r="B42" s="1174"/>
      <c r="C42" s="1175"/>
      <c r="D42" s="104"/>
      <c r="E42" s="1180" t="s">
        <v>34</v>
      </c>
      <c r="F42" s="1180"/>
      <c r="G42" s="1180"/>
      <c r="H42" s="1181"/>
      <c r="I42" s="345">
        <v>1651</v>
      </c>
      <c r="J42" s="346">
        <v>1600</v>
      </c>
      <c r="K42" s="346">
        <v>1547</v>
      </c>
      <c r="L42" s="346">
        <v>1551</v>
      </c>
      <c r="M42" s="347">
        <v>1561</v>
      </c>
    </row>
    <row r="43" spans="2:13" ht="27.75" customHeight="1" x14ac:dyDescent="0.15">
      <c r="B43" s="1174"/>
      <c r="C43" s="1175"/>
      <c r="D43" s="104"/>
      <c r="E43" s="1180" t="s">
        <v>35</v>
      </c>
      <c r="F43" s="1180"/>
      <c r="G43" s="1180"/>
      <c r="H43" s="1181"/>
      <c r="I43" s="345">
        <v>20180</v>
      </c>
      <c r="J43" s="346">
        <v>19199</v>
      </c>
      <c r="K43" s="346">
        <v>19163</v>
      </c>
      <c r="L43" s="346">
        <v>22693</v>
      </c>
      <c r="M43" s="347">
        <v>22866</v>
      </c>
    </row>
    <row r="44" spans="2:13" ht="27.75" customHeight="1" x14ac:dyDescent="0.15">
      <c r="B44" s="1174"/>
      <c r="C44" s="1175"/>
      <c r="D44" s="104"/>
      <c r="E44" s="1180" t="s">
        <v>36</v>
      </c>
      <c r="F44" s="1180"/>
      <c r="G44" s="1180"/>
      <c r="H44" s="1181"/>
      <c r="I44" s="345">
        <v>6202</v>
      </c>
      <c r="J44" s="346">
        <v>6092</v>
      </c>
      <c r="K44" s="346">
        <v>6253</v>
      </c>
      <c r="L44" s="346">
        <v>312</v>
      </c>
      <c r="M44" s="347">
        <v>252</v>
      </c>
    </row>
    <row r="45" spans="2:13" ht="27.75" customHeight="1" x14ac:dyDescent="0.15">
      <c r="B45" s="1174"/>
      <c r="C45" s="1175"/>
      <c r="D45" s="104"/>
      <c r="E45" s="1180" t="s">
        <v>37</v>
      </c>
      <c r="F45" s="1180"/>
      <c r="G45" s="1180"/>
      <c r="H45" s="1181"/>
      <c r="I45" s="345">
        <v>11103</v>
      </c>
      <c r="J45" s="346">
        <v>11210</v>
      </c>
      <c r="K45" s="346">
        <v>11225</v>
      </c>
      <c r="L45" s="346">
        <v>11243</v>
      </c>
      <c r="M45" s="347">
        <v>11004</v>
      </c>
    </row>
    <row r="46" spans="2:13" ht="27.75" customHeight="1" x14ac:dyDescent="0.15">
      <c r="B46" s="1174"/>
      <c r="C46" s="1175"/>
      <c r="D46" s="105"/>
      <c r="E46" s="1180" t="s">
        <v>38</v>
      </c>
      <c r="F46" s="1180"/>
      <c r="G46" s="1180"/>
      <c r="H46" s="1181"/>
      <c r="I46" s="345" t="s">
        <v>525</v>
      </c>
      <c r="J46" s="346" t="s">
        <v>525</v>
      </c>
      <c r="K46" s="346" t="s">
        <v>525</v>
      </c>
      <c r="L46" s="346" t="s">
        <v>525</v>
      </c>
      <c r="M46" s="347" t="s">
        <v>525</v>
      </c>
    </row>
    <row r="47" spans="2:13" ht="27.75" customHeight="1" x14ac:dyDescent="0.15">
      <c r="B47" s="1174"/>
      <c r="C47" s="1175"/>
      <c r="D47" s="106"/>
      <c r="E47" s="1182" t="s">
        <v>39</v>
      </c>
      <c r="F47" s="1183"/>
      <c r="G47" s="1183"/>
      <c r="H47" s="1184"/>
      <c r="I47" s="345" t="s">
        <v>525</v>
      </c>
      <c r="J47" s="346" t="s">
        <v>525</v>
      </c>
      <c r="K47" s="346" t="s">
        <v>525</v>
      </c>
      <c r="L47" s="346" t="s">
        <v>525</v>
      </c>
      <c r="M47" s="347" t="s">
        <v>525</v>
      </c>
    </row>
    <row r="48" spans="2:13" ht="27.75" customHeight="1" x14ac:dyDescent="0.15">
      <c r="B48" s="1174"/>
      <c r="C48" s="1175"/>
      <c r="D48" s="104"/>
      <c r="E48" s="1180" t="s">
        <v>40</v>
      </c>
      <c r="F48" s="1180"/>
      <c r="G48" s="1180"/>
      <c r="H48" s="1181"/>
      <c r="I48" s="345" t="s">
        <v>525</v>
      </c>
      <c r="J48" s="346" t="s">
        <v>525</v>
      </c>
      <c r="K48" s="346" t="s">
        <v>525</v>
      </c>
      <c r="L48" s="346" t="s">
        <v>525</v>
      </c>
      <c r="M48" s="347" t="s">
        <v>525</v>
      </c>
    </row>
    <row r="49" spans="2:13" ht="27.75" customHeight="1" x14ac:dyDescent="0.15">
      <c r="B49" s="1176"/>
      <c r="C49" s="1177"/>
      <c r="D49" s="104"/>
      <c r="E49" s="1180" t="s">
        <v>41</v>
      </c>
      <c r="F49" s="1180"/>
      <c r="G49" s="1180"/>
      <c r="H49" s="1181"/>
      <c r="I49" s="345" t="s">
        <v>525</v>
      </c>
      <c r="J49" s="346" t="s">
        <v>525</v>
      </c>
      <c r="K49" s="346" t="s">
        <v>525</v>
      </c>
      <c r="L49" s="346" t="s">
        <v>525</v>
      </c>
      <c r="M49" s="347" t="s">
        <v>525</v>
      </c>
    </row>
    <row r="50" spans="2:13" ht="27.75" customHeight="1" x14ac:dyDescent="0.15">
      <c r="B50" s="1185" t="s">
        <v>42</v>
      </c>
      <c r="C50" s="1186"/>
      <c r="D50" s="107"/>
      <c r="E50" s="1180" t="s">
        <v>43</v>
      </c>
      <c r="F50" s="1180"/>
      <c r="G50" s="1180"/>
      <c r="H50" s="1181"/>
      <c r="I50" s="345">
        <v>13566</v>
      </c>
      <c r="J50" s="346">
        <v>11081</v>
      </c>
      <c r="K50" s="346">
        <v>12729</v>
      </c>
      <c r="L50" s="346">
        <v>13830</v>
      </c>
      <c r="M50" s="347">
        <v>13710</v>
      </c>
    </row>
    <row r="51" spans="2:13" ht="27.75" customHeight="1" x14ac:dyDescent="0.15">
      <c r="B51" s="1174"/>
      <c r="C51" s="1175"/>
      <c r="D51" s="104"/>
      <c r="E51" s="1180" t="s">
        <v>44</v>
      </c>
      <c r="F51" s="1180"/>
      <c r="G51" s="1180"/>
      <c r="H51" s="1181"/>
      <c r="I51" s="345">
        <v>21123</v>
      </c>
      <c r="J51" s="346">
        <v>21378</v>
      </c>
      <c r="K51" s="346">
        <v>21637</v>
      </c>
      <c r="L51" s="346">
        <v>20540</v>
      </c>
      <c r="M51" s="347">
        <v>20661</v>
      </c>
    </row>
    <row r="52" spans="2:13" ht="27.75" customHeight="1" x14ac:dyDescent="0.15">
      <c r="B52" s="1176"/>
      <c r="C52" s="1177"/>
      <c r="D52" s="104"/>
      <c r="E52" s="1180" t="s">
        <v>45</v>
      </c>
      <c r="F52" s="1180"/>
      <c r="G52" s="1180"/>
      <c r="H52" s="1181"/>
      <c r="I52" s="345">
        <v>63856</v>
      </c>
      <c r="J52" s="346">
        <v>62878</v>
      </c>
      <c r="K52" s="346">
        <v>62099</v>
      </c>
      <c r="L52" s="346">
        <v>61735</v>
      </c>
      <c r="M52" s="347">
        <v>59156</v>
      </c>
    </row>
    <row r="53" spans="2:13" ht="27.75" customHeight="1" thickBot="1" x14ac:dyDescent="0.2">
      <c r="B53" s="1187" t="s">
        <v>46</v>
      </c>
      <c r="C53" s="1188"/>
      <c r="D53" s="108"/>
      <c r="E53" s="1189" t="s">
        <v>47</v>
      </c>
      <c r="F53" s="1189"/>
      <c r="G53" s="1189"/>
      <c r="H53" s="1190"/>
      <c r="I53" s="348">
        <v>6464</v>
      </c>
      <c r="J53" s="349">
        <v>8748</v>
      </c>
      <c r="K53" s="349">
        <v>7662</v>
      </c>
      <c r="L53" s="349">
        <v>8744</v>
      </c>
      <c r="M53" s="350">
        <v>8406</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fJUVkTGU0Shz2r6j2Ie723bx/dUIzKVh8HLiEt0S5c/e0RzcTY0gBqycd3cHNWSmrUW7OBcIsVODQRNlj6Xsrg==" saltValue="ZsML0Dy92r6yDiF1YzFbA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568</v>
      </c>
      <c r="G54" s="117" t="s">
        <v>569</v>
      </c>
      <c r="H54" s="118" t="s">
        <v>570</v>
      </c>
    </row>
    <row r="55" spans="2:8" ht="52.5" customHeight="1" x14ac:dyDescent="0.15">
      <c r="B55" s="119"/>
      <c r="C55" s="1199" t="s">
        <v>50</v>
      </c>
      <c r="D55" s="1199"/>
      <c r="E55" s="1200"/>
      <c r="F55" s="120">
        <v>3004</v>
      </c>
      <c r="G55" s="120">
        <v>5361</v>
      </c>
      <c r="H55" s="121">
        <v>5594</v>
      </c>
    </row>
    <row r="56" spans="2:8" ht="52.5" customHeight="1" x14ac:dyDescent="0.15">
      <c r="B56" s="122"/>
      <c r="C56" s="1201" t="s">
        <v>51</v>
      </c>
      <c r="D56" s="1201"/>
      <c r="E56" s="1202"/>
      <c r="F56" s="123">
        <v>403</v>
      </c>
      <c r="G56" s="123">
        <v>1180</v>
      </c>
      <c r="H56" s="124">
        <v>1660</v>
      </c>
    </row>
    <row r="57" spans="2:8" ht="53.25" customHeight="1" x14ac:dyDescent="0.15">
      <c r="B57" s="122"/>
      <c r="C57" s="1203" t="s">
        <v>52</v>
      </c>
      <c r="D57" s="1203"/>
      <c r="E57" s="1204"/>
      <c r="F57" s="125">
        <v>8560</v>
      </c>
      <c r="G57" s="125">
        <v>6525</v>
      </c>
      <c r="H57" s="126">
        <v>7084</v>
      </c>
    </row>
    <row r="58" spans="2:8" ht="45.75" customHeight="1" x14ac:dyDescent="0.15">
      <c r="B58" s="127"/>
      <c r="C58" s="1191" t="s">
        <v>603</v>
      </c>
      <c r="D58" s="1192"/>
      <c r="E58" s="1193"/>
      <c r="F58" s="128">
        <v>2422</v>
      </c>
      <c r="G58" s="128">
        <v>2428</v>
      </c>
      <c r="H58" s="129">
        <v>2438</v>
      </c>
    </row>
    <row r="59" spans="2:8" ht="45.75" customHeight="1" x14ac:dyDescent="0.15">
      <c r="B59" s="127"/>
      <c r="C59" s="1191" t="s">
        <v>604</v>
      </c>
      <c r="D59" s="1192"/>
      <c r="E59" s="1193"/>
      <c r="F59" s="128">
        <v>4186</v>
      </c>
      <c r="G59" s="128">
        <v>2095</v>
      </c>
      <c r="H59" s="129">
        <v>1927</v>
      </c>
    </row>
    <row r="60" spans="2:8" ht="45.75" customHeight="1" x14ac:dyDescent="0.15">
      <c r="B60" s="127"/>
      <c r="C60" s="1191" t="s">
        <v>605</v>
      </c>
      <c r="D60" s="1192"/>
      <c r="E60" s="1193"/>
      <c r="F60" s="128" t="s">
        <v>606</v>
      </c>
      <c r="G60" s="128" t="s">
        <v>606</v>
      </c>
      <c r="H60" s="129">
        <v>1150</v>
      </c>
    </row>
    <row r="61" spans="2:8" ht="45.75" customHeight="1" x14ac:dyDescent="0.15">
      <c r="B61" s="127"/>
      <c r="C61" s="1191" t="s">
        <v>607</v>
      </c>
      <c r="D61" s="1192"/>
      <c r="E61" s="1193"/>
      <c r="F61" s="128">
        <v>535</v>
      </c>
      <c r="G61" s="128">
        <v>475</v>
      </c>
      <c r="H61" s="129">
        <v>448</v>
      </c>
    </row>
    <row r="62" spans="2:8" ht="45.75" customHeight="1" thickBot="1" x14ac:dyDescent="0.2">
      <c r="B62" s="130"/>
      <c r="C62" s="1194" t="s">
        <v>608</v>
      </c>
      <c r="D62" s="1195"/>
      <c r="E62" s="1196"/>
      <c r="F62" s="131">
        <v>259</v>
      </c>
      <c r="G62" s="131">
        <v>273</v>
      </c>
      <c r="H62" s="132">
        <v>286</v>
      </c>
    </row>
    <row r="63" spans="2:8" ht="52.5" customHeight="1" thickBot="1" x14ac:dyDescent="0.2">
      <c r="B63" s="133"/>
      <c r="C63" s="1197" t="s">
        <v>53</v>
      </c>
      <c r="D63" s="1197"/>
      <c r="E63" s="1198"/>
      <c r="F63" s="134">
        <v>11967</v>
      </c>
      <c r="G63" s="134">
        <v>13065</v>
      </c>
      <c r="H63" s="135">
        <v>14338</v>
      </c>
    </row>
    <row r="64" spans="2:8" x14ac:dyDescent="0.15"/>
  </sheetData>
  <sheetProtection algorithmName="SHA-512" hashValue="Y5j39tkM6/dB2Gb/9Aj73YPqoGtzDqPpcJTCQFgTm9+b2FShxBE8gbi9zyiEv/VyxgLf3+upV3qX8BLpuZfY3Q==" saltValue="93skO7dAAHM3d3gPXFMnA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563</v>
      </c>
      <c r="G2" s="149"/>
      <c r="H2" s="150"/>
    </row>
    <row r="3" spans="1:8" x14ac:dyDescent="0.15">
      <c r="A3" s="146" t="s">
        <v>556</v>
      </c>
      <c r="B3" s="151"/>
      <c r="C3" s="152"/>
      <c r="D3" s="153">
        <v>33835</v>
      </c>
      <c r="E3" s="154"/>
      <c r="F3" s="155">
        <v>33173</v>
      </c>
      <c r="G3" s="156"/>
      <c r="H3" s="157"/>
    </row>
    <row r="4" spans="1:8" x14ac:dyDescent="0.15">
      <c r="A4" s="158"/>
      <c r="B4" s="159"/>
      <c r="C4" s="160"/>
      <c r="D4" s="161">
        <v>18944</v>
      </c>
      <c r="E4" s="162"/>
      <c r="F4" s="163">
        <v>20353</v>
      </c>
      <c r="G4" s="164"/>
      <c r="H4" s="165"/>
    </row>
    <row r="5" spans="1:8" x14ac:dyDescent="0.15">
      <c r="A5" s="146" t="s">
        <v>558</v>
      </c>
      <c r="B5" s="151"/>
      <c r="C5" s="152"/>
      <c r="D5" s="153">
        <v>45233</v>
      </c>
      <c r="E5" s="154"/>
      <c r="F5" s="155">
        <v>37644</v>
      </c>
      <c r="G5" s="156"/>
      <c r="H5" s="157"/>
    </row>
    <row r="6" spans="1:8" x14ac:dyDescent="0.15">
      <c r="A6" s="158"/>
      <c r="B6" s="159"/>
      <c r="C6" s="160"/>
      <c r="D6" s="161">
        <v>29002</v>
      </c>
      <c r="E6" s="162"/>
      <c r="F6" s="163">
        <v>24939</v>
      </c>
      <c r="G6" s="164"/>
      <c r="H6" s="165"/>
    </row>
    <row r="7" spans="1:8" x14ac:dyDescent="0.15">
      <c r="A7" s="146" t="s">
        <v>559</v>
      </c>
      <c r="B7" s="151"/>
      <c r="C7" s="152"/>
      <c r="D7" s="153">
        <v>44112</v>
      </c>
      <c r="E7" s="154"/>
      <c r="F7" s="155">
        <v>39221</v>
      </c>
      <c r="G7" s="156"/>
      <c r="H7" s="157"/>
    </row>
    <row r="8" spans="1:8" x14ac:dyDescent="0.15">
      <c r="A8" s="158"/>
      <c r="B8" s="159"/>
      <c r="C8" s="160"/>
      <c r="D8" s="161">
        <v>26917</v>
      </c>
      <c r="E8" s="162"/>
      <c r="F8" s="163">
        <v>24821</v>
      </c>
      <c r="G8" s="164"/>
      <c r="H8" s="165"/>
    </row>
    <row r="9" spans="1:8" x14ac:dyDescent="0.15">
      <c r="A9" s="146" t="s">
        <v>560</v>
      </c>
      <c r="B9" s="151"/>
      <c r="C9" s="152"/>
      <c r="D9" s="153">
        <v>77884</v>
      </c>
      <c r="E9" s="154"/>
      <c r="F9" s="155">
        <v>38566</v>
      </c>
      <c r="G9" s="156"/>
      <c r="H9" s="157"/>
    </row>
    <row r="10" spans="1:8" x14ac:dyDescent="0.15">
      <c r="A10" s="158"/>
      <c r="B10" s="159"/>
      <c r="C10" s="160"/>
      <c r="D10" s="161">
        <v>47448</v>
      </c>
      <c r="E10" s="162"/>
      <c r="F10" s="163">
        <v>24059</v>
      </c>
      <c r="G10" s="164"/>
      <c r="H10" s="165"/>
    </row>
    <row r="11" spans="1:8" x14ac:dyDescent="0.15">
      <c r="A11" s="146" t="s">
        <v>561</v>
      </c>
      <c r="B11" s="151"/>
      <c r="C11" s="152"/>
      <c r="D11" s="153">
        <v>32473</v>
      </c>
      <c r="E11" s="154"/>
      <c r="F11" s="155">
        <v>35156</v>
      </c>
      <c r="G11" s="156"/>
      <c r="H11" s="157"/>
    </row>
    <row r="12" spans="1:8" x14ac:dyDescent="0.15">
      <c r="A12" s="158"/>
      <c r="B12" s="159"/>
      <c r="C12" s="166"/>
      <c r="D12" s="161">
        <v>18571</v>
      </c>
      <c r="E12" s="162"/>
      <c r="F12" s="163">
        <v>22430</v>
      </c>
      <c r="G12" s="164"/>
      <c r="H12" s="165"/>
    </row>
    <row r="13" spans="1:8" x14ac:dyDescent="0.15">
      <c r="A13" s="146"/>
      <c r="B13" s="151"/>
      <c r="C13" s="152"/>
      <c r="D13" s="153">
        <v>46707</v>
      </c>
      <c r="E13" s="154"/>
      <c r="F13" s="155">
        <v>36752</v>
      </c>
      <c r="G13" s="167"/>
      <c r="H13" s="157"/>
    </row>
    <row r="14" spans="1:8" x14ac:dyDescent="0.15">
      <c r="A14" s="158"/>
      <c r="B14" s="159"/>
      <c r="C14" s="160"/>
      <c r="D14" s="161">
        <v>28176</v>
      </c>
      <c r="E14" s="162"/>
      <c r="F14" s="163">
        <v>23320</v>
      </c>
      <c r="G14" s="164"/>
      <c r="H14" s="165"/>
    </row>
    <row r="17" spans="1:11" x14ac:dyDescent="0.15">
      <c r="A17" s="142" t="s">
        <v>55</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56</v>
      </c>
      <c r="B19" s="168">
        <f>ROUND(VALUE(SUBSTITUTE(実質収支比率等に係る経年分析!F$48,"▲","-")),2)</f>
        <v>3.13</v>
      </c>
      <c r="C19" s="168">
        <f>ROUND(VALUE(SUBSTITUTE(実質収支比率等に係る経年分析!G$48,"▲","-")),2)</f>
        <v>3.48</v>
      </c>
      <c r="D19" s="168">
        <f>ROUND(VALUE(SUBSTITUTE(実質収支比率等に係る経年分析!H$48,"▲","-")),2)</f>
        <v>4.21</v>
      </c>
      <c r="E19" s="168">
        <f>ROUND(VALUE(SUBSTITUTE(実質収支比率等に係る経年分析!I$48,"▲","-")),2)</f>
        <v>5.97</v>
      </c>
      <c r="F19" s="168">
        <f>ROUND(VALUE(SUBSTITUTE(実質収支比率等に係る経年分析!J$48,"▲","-")),2)</f>
        <v>5.24</v>
      </c>
    </row>
    <row r="20" spans="1:11" x14ac:dyDescent="0.15">
      <c r="A20" s="168" t="s">
        <v>57</v>
      </c>
      <c r="B20" s="168">
        <f>ROUND(VALUE(SUBSTITUTE(実質収支比率等に係る経年分析!F$47,"▲","-")),2)</f>
        <v>10</v>
      </c>
      <c r="C20" s="168">
        <f>ROUND(VALUE(SUBSTITUTE(実質収支比率等に係る経年分析!G$47,"▲","-")),2)</f>
        <v>9.6300000000000008</v>
      </c>
      <c r="D20" s="168">
        <f>ROUND(VALUE(SUBSTITUTE(実質収支比率等に係る経年分析!H$47,"▲","-")),2)</f>
        <v>8.19</v>
      </c>
      <c r="E20" s="168">
        <f>ROUND(VALUE(SUBSTITUTE(実質収支比率等に係る経年分析!I$47,"▲","-")),2)</f>
        <v>14.12</v>
      </c>
      <c r="F20" s="168">
        <f>ROUND(VALUE(SUBSTITUTE(実質収支比率等に係る経年分析!J$47,"▲","-")),2)</f>
        <v>15.09</v>
      </c>
    </row>
    <row r="21" spans="1:11" x14ac:dyDescent="0.15">
      <c r="A21" s="168" t="s">
        <v>58</v>
      </c>
      <c r="B21" s="168">
        <f>IF(ISNUMBER(VALUE(SUBSTITUTE(実質収支比率等に係る経年分析!F$49,"▲","-"))),ROUND(VALUE(SUBSTITUTE(実質収支比率等に係る経年分析!F$49,"▲","-")),2),NA())</f>
        <v>-0.19</v>
      </c>
      <c r="C21" s="168">
        <f>IF(ISNUMBER(VALUE(SUBSTITUTE(実質収支比率等に係る経年分析!G$49,"▲","-"))),ROUND(VALUE(SUBSTITUTE(実質収支比率等に係る経年分析!G$49,"▲","-")),2),NA())</f>
        <v>0.01</v>
      </c>
      <c r="D21" s="168">
        <f>IF(ISNUMBER(VALUE(SUBSTITUTE(実質収支比率等に係る経年分析!H$49,"▲","-"))),ROUND(VALUE(SUBSTITUTE(実質収支比率等に係る経年分析!H$49,"▲","-")),2),NA())</f>
        <v>-0.57999999999999996</v>
      </c>
      <c r="E21" s="168">
        <f>IF(ISNUMBER(VALUE(SUBSTITUTE(実質収支比率等に係る経年分析!I$49,"▲","-"))),ROUND(VALUE(SUBSTITUTE(実質収支比率等に係る経年分析!I$49,"▲","-")),2),NA())</f>
        <v>9.49</v>
      </c>
      <c r="F21" s="168">
        <f>IF(ISNUMBER(VALUE(SUBSTITUTE(実質収支比率等に係る経年分析!J$49,"▲","-"))),ROUND(VALUE(SUBSTITUTE(実質収支比率等に係る経年分析!J$49,"▲","-")),2),NA())</f>
        <v>-0.26</v>
      </c>
    </row>
    <row r="24" spans="1:11" x14ac:dyDescent="0.15">
      <c r="A24" s="142" t="s">
        <v>59</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60</v>
      </c>
      <c r="C26" s="169" t="s">
        <v>61</v>
      </c>
      <c r="D26" s="169" t="s">
        <v>60</v>
      </c>
      <c r="E26" s="169" t="s">
        <v>61</v>
      </c>
      <c r="F26" s="169" t="s">
        <v>60</v>
      </c>
      <c r="G26" s="169" t="s">
        <v>61</v>
      </c>
      <c r="H26" s="169" t="s">
        <v>60</v>
      </c>
      <c r="I26" s="169" t="s">
        <v>61</v>
      </c>
      <c r="J26" s="169" t="s">
        <v>60</v>
      </c>
      <c r="K26" s="169" t="s">
        <v>61</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0.25</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0.28000000000000003</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0</v>
      </c>
      <c r="J27" s="169" t="e">
        <f>IF(ROUND(VALUE(SUBSTITUTE(連結実質赤字比率に係る赤字・黒字の構成分析!J$43,"▲", "-")), 2) &lt; 0, ABS(ROUND(VALUE(SUBSTITUTE(連結実質赤字比率に係る赤字・黒字の構成分析!J$43,"▲", "-")), 2)), NA())</f>
        <v>#N/A</v>
      </c>
      <c r="K27" s="169">
        <f>IF(ROUND(VALUE(SUBSTITUTE(連結実質赤字比率に係る赤字・黒字の構成分析!J$43,"▲", "-")), 2) &gt;= 0, ABS(ROUND(VALUE(SUBSTITUTE(連結実質赤字比率に係る赤字・黒字の構成分析!J$43,"▲", "-")), 2)), NA())</f>
        <v>0</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str">
        <f>IF(連結実質赤字比率に係る赤字・黒字の構成分析!C$41="",NA(),連結実質赤字比率に係る赤字・黒字の構成分析!C$41)</f>
        <v>中央卸売市場事業特別会計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0.13</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0.14000000000000001</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0.13</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0.14000000000000001</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0.12</v>
      </c>
    </row>
    <row r="30" spans="1:11" x14ac:dyDescent="0.15">
      <c r="A30" s="169" t="str">
        <f>IF(連結実質赤字比率に係る赤字・黒字の構成分析!C$40="",NA(),連結実質赤字比率に係る赤字・黒字の構成分析!C$40)</f>
        <v>後期高齢者医療特別会計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0.14000000000000001</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0.14000000000000001</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0.16</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0.16</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0.17</v>
      </c>
    </row>
    <row r="31" spans="1:11" x14ac:dyDescent="0.15">
      <c r="A31" s="169" t="str">
        <f>IF(連結実質赤字比率に係る赤字・黒字の構成分析!C$39="",NA(),連結実質赤字比率に係る赤字・黒字の構成分析!C$39)</f>
        <v>国民健康保険事業特別会計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0.9</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0.98</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0.94</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0.46</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0.19</v>
      </c>
    </row>
    <row r="32" spans="1:11" x14ac:dyDescent="0.15">
      <c r="A32" s="169" t="str">
        <f>IF(連結実質赤字比率に係る赤字・黒字の構成分析!C$38="",NA(),連結実質赤字比率に係る赤字・黒字の構成分析!C$38)</f>
        <v>介護保険事業特別会計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1.06</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0.63</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0.4</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0.95</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1.03</v>
      </c>
    </row>
    <row r="33" spans="1:16" x14ac:dyDescent="0.15">
      <c r="A33" s="169" t="str">
        <f>IF(連結実質赤字比率に係る赤字・黒字の構成分析!C$37="",NA(),連結実質赤字比率に係る赤字・黒字の構成分析!C$37)</f>
        <v>交通事業会計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1.84</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1.96</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1.85</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1.82</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1.95</v>
      </c>
    </row>
    <row r="34" spans="1:16" x14ac:dyDescent="0.15">
      <c r="A34" s="169" t="str">
        <f>IF(連結実質赤字比率に係る赤字・黒字の構成分析!C$36="",NA(),連結実質赤字比率に係る赤字・黒字の構成分析!C$36)</f>
        <v>一般会計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3.12</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3.47</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4.21</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5.97</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5.24</v>
      </c>
    </row>
    <row r="35" spans="1:16" x14ac:dyDescent="0.15">
      <c r="A35" s="169" t="str">
        <f>IF(連結実質赤字比率に係る赤字・黒字の構成分析!C$35="",NA(),連結実質赤字比率に係る赤字・黒字の構成分析!C$35)</f>
        <v>下水道事業会計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6.74</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7.03</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7.96</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8.27</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8.7799999999999994</v>
      </c>
    </row>
    <row r="36" spans="1:16" x14ac:dyDescent="0.15">
      <c r="A36" s="169" t="str">
        <f>IF(連結実質赤字比率に係る赤字・黒字の構成分析!C$34="",NA(),連結実質赤字比率に係る赤字・黒字の構成分析!C$34)</f>
        <v>水道事業会計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10.89</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11.91</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12.57</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12.25</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12.65</v>
      </c>
    </row>
    <row r="39" spans="1:16" x14ac:dyDescent="0.15">
      <c r="A39" s="142" t="s">
        <v>62</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15">
      <c r="A42" s="170" t="s">
        <v>65</v>
      </c>
      <c r="B42" s="170"/>
      <c r="C42" s="170"/>
      <c r="D42" s="170">
        <f>'実質公債費比率（分子）の構造'!K$52</f>
        <v>7718</v>
      </c>
      <c r="E42" s="170"/>
      <c r="F42" s="170"/>
      <c r="G42" s="170">
        <f>'実質公債費比率（分子）の構造'!L$52</f>
        <v>7461</v>
      </c>
      <c r="H42" s="170"/>
      <c r="I42" s="170"/>
      <c r="J42" s="170">
        <f>'実質公債費比率（分子）の構造'!M$52</f>
        <v>7295</v>
      </c>
      <c r="K42" s="170"/>
      <c r="L42" s="170"/>
      <c r="M42" s="170">
        <f>'実質公債費比率（分子）の構造'!N$52</f>
        <v>7162</v>
      </c>
      <c r="N42" s="170"/>
      <c r="O42" s="170"/>
      <c r="P42" s="170">
        <f>'実質公債費比率（分子）の構造'!O$52</f>
        <v>7052</v>
      </c>
    </row>
    <row r="43" spans="1:16" x14ac:dyDescent="0.15">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f>'実質公債費比率（分子）の構造'!O$51</f>
        <v>0</v>
      </c>
      <c r="O43" s="170"/>
      <c r="P43" s="170"/>
    </row>
    <row r="44" spans="1:16" x14ac:dyDescent="0.15">
      <c r="A44" s="170" t="s">
        <v>67</v>
      </c>
      <c r="B44" s="170">
        <f>'実質公債費比率（分子）の構造'!K$50</f>
        <v>11</v>
      </c>
      <c r="C44" s="170"/>
      <c r="D44" s="170"/>
      <c r="E44" s="170">
        <f>'実質公債費比率（分子）の構造'!L$50</f>
        <v>3</v>
      </c>
      <c r="F44" s="170"/>
      <c r="G44" s="170"/>
      <c r="H44" s="170">
        <f>'実質公債費比率（分子）の構造'!M$50</f>
        <v>0</v>
      </c>
      <c r="I44" s="170"/>
      <c r="J44" s="170"/>
      <c r="K44" s="170">
        <f>'実質公債費比率（分子）の構造'!N$50</f>
        <v>29</v>
      </c>
      <c r="L44" s="170"/>
      <c r="M44" s="170"/>
      <c r="N44" s="170">
        <f>'実質公債費比率（分子）の構造'!O$50</f>
        <v>0</v>
      </c>
      <c r="O44" s="170"/>
      <c r="P44" s="170"/>
    </row>
    <row r="45" spans="1:16" x14ac:dyDescent="0.15">
      <c r="A45" s="170" t="s">
        <v>68</v>
      </c>
      <c r="B45" s="170">
        <f>'実質公債費比率（分子）の構造'!K$49</f>
        <v>495</v>
      </c>
      <c r="C45" s="170"/>
      <c r="D45" s="170"/>
      <c r="E45" s="170">
        <f>'実質公債費比率（分子）の構造'!L$49</f>
        <v>506</v>
      </c>
      <c r="F45" s="170"/>
      <c r="G45" s="170"/>
      <c r="H45" s="170">
        <f>'実質公債費比率（分子）の構造'!M$49</f>
        <v>513</v>
      </c>
      <c r="I45" s="170"/>
      <c r="J45" s="170"/>
      <c r="K45" s="170">
        <f>'実質公債費比率（分子）の構造'!N$49</f>
        <v>85</v>
      </c>
      <c r="L45" s="170"/>
      <c r="M45" s="170"/>
      <c r="N45" s="170">
        <f>'実質公債費比率（分子）の構造'!O$49</f>
        <v>113</v>
      </c>
      <c r="O45" s="170"/>
      <c r="P45" s="170"/>
    </row>
    <row r="46" spans="1:16" x14ac:dyDescent="0.15">
      <c r="A46" s="170" t="s">
        <v>69</v>
      </c>
      <c r="B46" s="170">
        <f>'実質公債費比率（分子）の構造'!K$48</f>
        <v>1616</v>
      </c>
      <c r="C46" s="170"/>
      <c r="D46" s="170"/>
      <c r="E46" s="170">
        <f>'実質公債費比率（分子）の構造'!L$48</f>
        <v>1614</v>
      </c>
      <c r="F46" s="170"/>
      <c r="G46" s="170"/>
      <c r="H46" s="170">
        <f>'実質公債費比率（分子）の構造'!M$48</f>
        <v>1579</v>
      </c>
      <c r="I46" s="170"/>
      <c r="J46" s="170"/>
      <c r="K46" s="170">
        <f>'実質公債費比率（分子）の構造'!N$48</f>
        <v>1974</v>
      </c>
      <c r="L46" s="170"/>
      <c r="M46" s="170"/>
      <c r="N46" s="170">
        <f>'実質公債費比率（分子）の構造'!O$48</f>
        <v>1977</v>
      </c>
      <c r="O46" s="170"/>
      <c r="P46" s="170"/>
    </row>
    <row r="47" spans="1:16" x14ac:dyDescent="0.15">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72</v>
      </c>
      <c r="B49" s="170">
        <f>'実質公債費比率（分子）の構造'!K$45</f>
        <v>6693</v>
      </c>
      <c r="C49" s="170"/>
      <c r="D49" s="170"/>
      <c r="E49" s="170">
        <f>'実質公債費比率（分子）の構造'!L$45</f>
        <v>6294</v>
      </c>
      <c r="F49" s="170"/>
      <c r="G49" s="170"/>
      <c r="H49" s="170">
        <f>'実質公債費比率（分子）の構造'!M$45</f>
        <v>6041</v>
      </c>
      <c r="I49" s="170"/>
      <c r="J49" s="170"/>
      <c r="K49" s="170">
        <f>'実質公債費比率（分子）の構造'!N$45</f>
        <v>5903</v>
      </c>
      <c r="L49" s="170"/>
      <c r="M49" s="170"/>
      <c r="N49" s="170">
        <f>'実質公債費比率（分子）の構造'!O$45</f>
        <v>5791</v>
      </c>
      <c r="O49" s="170"/>
      <c r="P49" s="170"/>
    </row>
    <row r="50" spans="1:16" x14ac:dyDescent="0.15">
      <c r="A50" s="170" t="s">
        <v>73</v>
      </c>
      <c r="B50" s="170" t="e">
        <f>NA()</f>
        <v>#N/A</v>
      </c>
      <c r="C50" s="170">
        <f>IF(ISNUMBER('実質公債費比率（分子）の構造'!K$53),'実質公債費比率（分子）の構造'!K$53,NA())</f>
        <v>1097</v>
      </c>
      <c r="D50" s="170" t="e">
        <f>NA()</f>
        <v>#N/A</v>
      </c>
      <c r="E50" s="170" t="e">
        <f>NA()</f>
        <v>#N/A</v>
      </c>
      <c r="F50" s="170">
        <f>IF(ISNUMBER('実質公債費比率（分子）の構造'!L$53),'実質公債費比率（分子）の構造'!L$53,NA())</f>
        <v>956</v>
      </c>
      <c r="G50" s="170" t="e">
        <f>NA()</f>
        <v>#N/A</v>
      </c>
      <c r="H50" s="170" t="e">
        <f>NA()</f>
        <v>#N/A</v>
      </c>
      <c r="I50" s="170">
        <f>IF(ISNUMBER('実質公債費比率（分子）の構造'!M$53),'実質公債費比率（分子）の構造'!M$53,NA())</f>
        <v>838</v>
      </c>
      <c r="J50" s="170" t="e">
        <f>NA()</f>
        <v>#N/A</v>
      </c>
      <c r="K50" s="170" t="e">
        <f>NA()</f>
        <v>#N/A</v>
      </c>
      <c r="L50" s="170">
        <f>IF(ISNUMBER('実質公債費比率（分子）の構造'!N$53),'実質公債費比率（分子）の構造'!N$53,NA())</f>
        <v>829</v>
      </c>
      <c r="M50" s="170" t="e">
        <f>NA()</f>
        <v>#N/A</v>
      </c>
      <c r="N50" s="170" t="e">
        <f>NA()</f>
        <v>#N/A</v>
      </c>
      <c r="O50" s="170">
        <f>IF(ISNUMBER('実質公債費比率（分子）の構造'!O$53),'実質公債費比率（分子）の構造'!O$53,NA())</f>
        <v>829</v>
      </c>
      <c r="P50" s="170" t="e">
        <f>NA()</f>
        <v>#N/A</v>
      </c>
    </row>
    <row r="53" spans="1:16" x14ac:dyDescent="0.15">
      <c r="A53" s="142" t="s">
        <v>74</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15">
      <c r="A56" s="169" t="s">
        <v>45</v>
      </c>
      <c r="B56" s="169"/>
      <c r="C56" s="169"/>
      <c r="D56" s="169">
        <f>'将来負担比率（分子）の構造'!I$52</f>
        <v>63856</v>
      </c>
      <c r="E56" s="169"/>
      <c r="F56" s="169"/>
      <c r="G56" s="169">
        <f>'将来負担比率（分子）の構造'!J$52</f>
        <v>62878</v>
      </c>
      <c r="H56" s="169"/>
      <c r="I56" s="169"/>
      <c r="J56" s="169">
        <f>'将来負担比率（分子）の構造'!K$52</f>
        <v>62099</v>
      </c>
      <c r="K56" s="169"/>
      <c r="L56" s="169"/>
      <c r="M56" s="169">
        <f>'将来負担比率（分子）の構造'!L$52</f>
        <v>61735</v>
      </c>
      <c r="N56" s="169"/>
      <c r="O56" s="169"/>
      <c r="P56" s="169">
        <f>'将来負担比率（分子）の構造'!M$52</f>
        <v>59156</v>
      </c>
    </row>
    <row r="57" spans="1:16" x14ac:dyDescent="0.15">
      <c r="A57" s="169" t="s">
        <v>44</v>
      </c>
      <c r="B57" s="169"/>
      <c r="C57" s="169"/>
      <c r="D57" s="169">
        <f>'将来負担比率（分子）の構造'!I$51</f>
        <v>21123</v>
      </c>
      <c r="E57" s="169"/>
      <c r="F57" s="169"/>
      <c r="G57" s="169">
        <f>'将来負担比率（分子）の構造'!J$51</f>
        <v>21378</v>
      </c>
      <c r="H57" s="169"/>
      <c r="I57" s="169"/>
      <c r="J57" s="169">
        <f>'将来負担比率（分子）の構造'!K$51</f>
        <v>21637</v>
      </c>
      <c r="K57" s="169"/>
      <c r="L57" s="169"/>
      <c r="M57" s="169">
        <f>'将来負担比率（分子）の構造'!L$51</f>
        <v>20540</v>
      </c>
      <c r="N57" s="169"/>
      <c r="O57" s="169"/>
      <c r="P57" s="169">
        <f>'将来負担比率（分子）の構造'!M$51</f>
        <v>20661</v>
      </c>
    </row>
    <row r="58" spans="1:16" x14ac:dyDescent="0.15">
      <c r="A58" s="169" t="s">
        <v>43</v>
      </c>
      <c r="B58" s="169"/>
      <c r="C58" s="169"/>
      <c r="D58" s="169">
        <f>'将来負担比率（分子）の構造'!I$50</f>
        <v>13566</v>
      </c>
      <c r="E58" s="169"/>
      <c r="F58" s="169"/>
      <c r="G58" s="169">
        <f>'将来負担比率（分子）の構造'!J$50</f>
        <v>11081</v>
      </c>
      <c r="H58" s="169"/>
      <c r="I58" s="169"/>
      <c r="J58" s="169">
        <f>'将来負担比率（分子）の構造'!K$50</f>
        <v>12729</v>
      </c>
      <c r="K58" s="169"/>
      <c r="L58" s="169"/>
      <c r="M58" s="169">
        <f>'将来負担比率（分子）の構造'!L$50</f>
        <v>13830</v>
      </c>
      <c r="N58" s="169"/>
      <c r="O58" s="169"/>
      <c r="P58" s="169">
        <f>'将来負担比率（分子）の構造'!M$50</f>
        <v>13710</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37</v>
      </c>
      <c r="B62" s="169">
        <f>'将来負担比率（分子）の構造'!I$45</f>
        <v>11103</v>
      </c>
      <c r="C62" s="169"/>
      <c r="D62" s="169"/>
      <c r="E62" s="169">
        <f>'将来負担比率（分子）の構造'!J$45</f>
        <v>11210</v>
      </c>
      <c r="F62" s="169"/>
      <c r="G62" s="169"/>
      <c r="H62" s="169">
        <f>'将来負担比率（分子）の構造'!K$45</f>
        <v>11225</v>
      </c>
      <c r="I62" s="169"/>
      <c r="J62" s="169"/>
      <c r="K62" s="169">
        <f>'将来負担比率（分子）の構造'!L$45</f>
        <v>11243</v>
      </c>
      <c r="L62" s="169"/>
      <c r="M62" s="169"/>
      <c r="N62" s="169">
        <f>'将来負担比率（分子）の構造'!M$45</f>
        <v>11004</v>
      </c>
      <c r="O62" s="169"/>
      <c r="P62" s="169"/>
    </row>
    <row r="63" spans="1:16" x14ac:dyDescent="0.15">
      <c r="A63" s="169" t="s">
        <v>36</v>
      </c>
      <c r="B63" s="169">
        <f>'将来負担比率（分子）の構造'!I$44</f>
        <v>6202</v>
      </c>
      <c r="C63" s="169"/>
      <c r="D63" s="169"/>
      <c r="E63" s="169">
        <f>'将来負担比率（分子）の構造'!J$44</f>
        <v>6092</v>
      </c>
      <c r="F63" s="169"/>
      <c r="G63" s="169"/>
      <c r="H63" s="169">
        <f>'将来負担比率（分子）の構造'!K$44</f>
        <v>6253</v>
      </c>
      <c r="I63" s="169"/>
      <c r="J63" s="169"/>
      <c r="K63" s="169">
        <f>'将来負担比率（分子）の構造'!L$44</f>
        <v>312</v>
      </c>
      <c r="L63" s="169"/>
      <c r="M63" s="169"/>
      <c r="N63" s="169">
        <f>'将来負担比率（分子）の構造'!M$44</f>
        <v>252</v>
      </c>
      <c r="O63" s="169"/>
      <c r="P63" s="169"/>
    </row>
    <row r="64" spans="1:16" x14ac:dyDescent="0.15">
      <c r="A64" s="169" t="s">
        <v>35</v>
      </c>
      <c r="B64" s="169">
        <f>'将来負担比率（分子）の構造'!I$43</f>
        <v>20180</v>
      </c>
      <c r="C64" s="169"/>
      <c r="D64" s="169"/>
      <c r="E64" s="169">
        <f>'将来負担比率（分子）の構造'!J$43</f>
        <v>19199</v>
      </c>
      <c r="F64" s="169"/>
      <c r="G64" s="169"/>
      <c r="H64" s="169">
        <f>'将来負担比率（分子）の構造'!K$43</f>
        <v>19163</v>
      </c>
      <c r="I64" s="169"/>
      <c r="J64" s="169"/>
      <c r="K64" s="169">
        <f>'将来負担比率（分子）の構造'!L$43</f>
        <v>22693</v>
      </c>
      <c r="L64" s="169"/>
      <c r="M64" s="169"/>
      <c r="N64" s="169">
        <f>'将来負担比率（分子）の構造'!M$43</f>
        <v>22866</v>
      </c>
      <c r="O64" s="169"/>
      <c r="P64" s="169"/>
    </row>
    <row r="65" spans="1:16" x14ac:dyDescent="0.15">
      <c r="A65" s="169" t="s">
        <v>34</v>
      </c>
      <c r="B65" s="169">
        <f>'将来負担比率（分子）の構造'!I$42</f>
        <v>1651</v>
      </c>
      <c r="C65" s="169"/>
      <c r="D65" s="169"/>
      <c r="E65" s="169">
        <f>'将来負担比率（分子）の構造'!J$42</f>
        <v>1600</v>
      </c>
      <c r="F65" s="169"/>
      <c r="G65" s="169"/>
      <c r="H65" s="169">
        <f>'将来負担比率（分子）の構造'!K$42</f>
        <v>1547</v>
      </c>
      <c r="I65" s="169"/>
      <c r="J65" s="169"/>
      <c r="K65" s="169">
        <f>'将来負担比率（分子）の構造'!L$42</f>
        <v>1551</v>
      </c>
      <c r="L65" s="169"/>
      <c r="M65" s="169"/>
      <c r="N65" s="169">
        <f>'将来負担比率（分子）の構造'!M$42</f>
        <v>1561</v>
      </c>
      <c r="O65" s="169"/>
      <c r="P65" s="169"/>
    </row>
    <row r="66" spans="1:16" x14ac:dyDescent="0.15">
      <c r="A66" s="169" t="s">
        <v>33</v>
      </c>
      <c r="B66" s="169">
        <f>'将来負担比率（分子）の構造'!I$41</f>
        <v>65873</v>
      </c>
      <c r="C66" s="169"/>
      <c r="D66" s="169"/>
      <c r="E66" s="169">
        <f>'将来負担比率（分子）の構造'!J$41</f>
        <v>65985</v>
      </c>
      <c r="F66" s="169"/>
      <c r="G66" s="169"/>
      <c r="H66" s="169">
        <f>'将来負担比率（分子）の構造'!K$41</f>
        <v>65940</v>
      </c>
      <c r="I66" s="169"/>
      <c r="J66" s="169"/>
      <c r="K66" s="169">
        <f>'将来負担比率（分子）の構造'!L$41</f>
        <v>69050</v>
      </c>
      <c r="L66" s="169"/>
      <c r="M66" s="169"/>
      <c r="N66" s="169">
        <f>'将来負担比率（分子）の構造'!M$41</f>
        <v>66250</v>
      </c>
      <c r="O66" s="169"/>
      <c r="P66" s="169"/>
    </row>
    <row r="67" spans="1:16" x14ac:dyDescent="0.15">
      <c r="A67" s="169" t="s">
        <v>77</v>
      </c>
      <c r="B67" s="169" t="e">
        <f>NA()</f>
        <v>#N/A</v>
      </c>
      <c r="C67" s="169">
        <f>IF(ISNUMBER('将来負担比率（分子）の構造'!I$53), IF('将来負担比率（分子）の構造'!I$53 &lt; 0, 0, '将来負担比率（分子）の構造'!I$53), NA())</f>
        <v>6464</v>
      </c>
      <c r="D67" s="169" t="e">
        <f>NA()</f>
        <v>#N/A</v>
      </c>
      <c r="E67" s="169" t="e">
        <f>NA()</f>
        <v>#N/A</v>
      </c>
      <c r="F67" s="169">
        <f>IF(ISNUMBER('将来負担比率（分子）の構造'!J$53), IF('将来負担比率（分子）の構造'!J$53 &lt; 0, 0, '将来負担比率（分子）の構造'!J$53), NA())</f>
        <v>8748</v>
      </c>
      <c r="G67" s="169" t="e">
        <f>NA()</f>
        <v>#N/A</v>
      </c>
      <c r="H67" s="169" t="e">
        <f>NA()</f>
        <v>#N/A</v>
      </c>
      <c r="I67" s="169">
        <f>IF(ISNUMBER('将来負担比率（分子）の構造'!K$53), IF('将来負担比率（分子）の構造'!K$53 &lt; 0, 0, '将来負担比率（分子）の構造'!K$53), NA())</f>
        <v>7662</v>
      </c>
      <c r="J67" s="169" t="e">
        <f>NA()</f>
        <v>#N/A</v>
      </c>
      <c r="K67" s="169" t="e">
        <f>NA()</f>
        <v>#N/A</v>
      </c>
      <c r="L67" s="169">
        <f>IF(ISNUMBER('将来負担比率（分子）の構造'!L$53), IF('将来負担比率（分子）の構造'!L$53 &lt; 0, 0, '将来負担比率（分子）の構造'!L$53), NA())</f>
        <v>8744</v>
      </c>
      <c r="M67" s="169" t="e">
        <f>NA()</f>
        <v>#N/A</v>
      </c>
      <c r="N67" s="169" t="e">
        <f>NA()</f>
        <v>#N/A</v>
      </c>
      <c r="O67" s="169">
        <f>IF(ISNUMBER('将来負担比率（分子）の構造'!M$53), IF('将来負担比率（分子）の構造'!M$53 &lt; 0, 0, '将来負担比率（分子）の構造'!M$53), NA())</f>
        <v>8406</v>
      </c>
      <c r="P67" s="169" t="e">
        <f>NA()</f>
        <v>#N/A</v>
      </c>
    </row>
    <row r="70" spans="1:16" x14ac:dyDescent="0.15">
      <c r="A70" s="171" t="s">
        <v>78</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79</v>
      </c>
      <c r="B72" s="173">
        <f>基金残高に係る経年分析!F55</f>
        <v>3004</v>
      </c>
      <c r="C72" s="173">
        <f>基金残高に係る経年分析!G55</f>
        <v>5361</v>
      </c>
      <c r="D72" s="173">
        <f>基金残高に係る経年分析!H55</f>
        <v>5594</v>
      </c>
    </row>
    <row r="73" spans="1:16" x14ac:dyDescent="0.15">
      <c r="A73" s="172" t="s">
        <v>80</v>
      </c>
      <c r="B73" s="173">
        <f>基金残高に係る経年分析!F56</f>
        <v>403</v>
      </c>
      <c r="C73" s="173">
        <f>基金残高に係る経年分析!G56</f>
        <v>1180</v>
      </c>
      <c r="D73" s="173">
        <f>基金残高に係る経年分析!H56</f>
        <v>1660</v>
      </c>
    </row>
    <row r="74" spans="1:16" x14ac:dyDescent="0.15">
      <c r="A74" s="172" t="s">
        <v>81</v>
      </c>
      <c r="B74" s="173">
        <f>基金残高に係る経年分析!F57</f>
        <v>8560</v>
      </c>
      <c r="C74" s="173">
        <f>基金残高に係る経年分析!G57</f>
        <v>6525</v>
      </c>
      <c r="D74" s="173">
        <f>基金残高に係る経年分析!H57</f>
        <v>7084</v>
      </c>
    </row>
  </sheetData>
  <sheetProtection algorithmName="SHA-512" hashValue="rGRfe7KVwjlBvhySH5CVwBsTcduXkNU187v8OaYuPF5EW1/KKobwefw23B8jSfDKzO5r+ggOPhLyIjqJNGBnHA==" saltValue="zdX82H3TLK1huDHTksGB/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218</v>
      </c>
      <c r="DI1" s="590"/>
      <c r="DJ1" s="590"/>
      <c r="DK1" s="590"/>
      <c r="DL1" s="590"/>
      <c r="DM1" s="590"/>
      <c r="DN1" s="591"/>
      <c r="DO1" s="208"/>
      <c r="DP1" s="589" t="s">
        <v>219</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15">
      <c r="B2" s="209" t="s">
        <v>220</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592" t="s">
        <v>221</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222</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223</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15">
      <c r="B4" s="592" t="s">
        <v>1</v>
      </c>
      <c r="C4" s="593"/>
      <c r="D4" s="593"/>
      <c r="E4" s="593"/>
      <c r="F4" s="593"/>
      <c r="G4" s="593"/>
      <c r="H4" s="593"/>
      <c r="I4" s="593"/>
      <c r="J4" s="593"/>
      <c r="K4" s="593"/>
      <c r="L4" s="593"/>
      <c r="M4" s="593"/>
      <c r="N4" s="593"/>
      <c r="O4" s="593"/>
      <c r="P4" s="593"/>
      <c r="Q4" s="594"/>
      <c r="R4" s="592" t="s">
        <v>224</v>
      </c>
      <c r="S4" s="593"/>
      <c r="T4" s="593"/>
      <c r="U4" s="593"/>
      <c r="V4" s="593"/>
      <c r="W4" s="593"/>
      <c r="X4" s="593"/>
      <c r="Y4" s="594"/>
      <c r="Z4" s="592" t="s">
        <v>225</v>
      </c>
      <c r="AA4" s="593"/>
      <c r="AB4" s="593"/>
      <c r="AC4" s="594"/>
      <c r="AD4" s="592" t="s">
        <v>226</v>
      </c>
      <c r="AE4" s="593"/>
      <c r="AF4" s="593"/>
      <c r="AG4" s="593"/>
      <c r="AH4" s="593"/>
      <c r="AI4" s="593"/>
      <c r="AJ4" s="593"/>
      <c r="AK4" s="594"/>
      <c r="AL4" s="592" t="s">
        <v>225</v>
      </c>
      <c r="AM4" s="593"/>
      <c r="AN4" s="593"/>
      <c r="AO4" s="594"/>
      <c r="AP4" s="595" t="s">
        <v>227</v>
      </c>
      <c r="AQ4" s="595"/>
      <c r="AR4" s="595"/>
      <c r="AS4" s="595"/>
      <c r="AT4" s="595"/>
      <c r="AU4" s="595"/>
      <c r="AV4" s="595"/>
      <c r="AW4" s="595"/>
      <c r="AX4" s="595"/>
      <c r="AY4" s="595"/>
      <c r="AZ4" s="595"/>
      <c r="BA4" s="595"/>
      <c r="BB4" s="595"/>
      <c r="BC4" s="595"/>
      <c r="BD4" s="595"/>
      <c r="BE4" s="595"/>
      <c r="BF4" s="595"/>
      <c r="BG4" s="595" t="s">
        <v>228</v>
      </c>
      <c r="BH4" s="595"/>
      <c r="BI4" s="595"/>
      <c r="BJ4" s="595"/>
      <c r="BK4" s="595"/>
      <c r="BL4" s="595"/>
      <c r="BM4" s="595"/>
      <c r="BN4" s="595"/>
      <c r="BO4" s="595" t="s">
        <v>225</v>
      </c>
      <c r="BP4" s="595"/>
      <c r="BQ4" s="595"/>
      <c r="BR4" s="595"/>
      <c r="BS4" s="595" t="s">
        <v>229</v>
      </c>
      <c r="BT4" s="595"/>
      <c r="BU4" s="595"/>
      <c r="BV4" s="595"/>
      <c r="BW4" s="595"/>
      <c r="BX4" s="595"/>
      <c r="BY4" s="595"/>
      <c r="BZ4" s="595"/>
      <c r="CA4" s="595"/>
      <c r="CB4" s="595"/>
      <c r="CD4" s="592" t="s">
        <v>230</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15">
      <c r="B5" s="596" t="s">
        <v>231</v>
      </c>
      <c r="C5" s="597"/>
      <c r="D5" s="597"/>
      <c r="E5" s="597"/>
      <c r="F5" s="597"/>
      <c r="G5" s="597"/>
      <c r="H5" s="597"/>
      <c r="I5" s="597"/>
      <c r="J5" s="597"/>
      <c r="K5" s="597"/>
      <c r="L5" s="597"/>
      <c r="M5" s="597"/>
      <c r="N5" s="597"/>
      <c r="O5" s="597"/>
      <c r="P5" s="597"/>
      <c r="Q5" s="598"/>
      <c r="R5" s="599">
        <v>24439007</v>
      </c>
      <c r="S5" s="600"/>
      <c r="T5" s="600"/>
      <c r="U5" s="600"/>
      <c r="V5" s="600"/>
      <c r="W5" s="600"/>
      <c r="X5" s="600"/>
      <c r="Y5" s="601"/>
      <c r="Z5" s="602">
        <v>32.4</v>
      </c>
      <c r="AA5" s="602"/>
      <c r="AB5" s="602"/>
      <c r="AC5" s="602"/>
      <c r="AD5" s="603">
        <v>22810343</v>
      </c>
      <c r="AE5" s="603"/>
      <c r="AF5" s="603"/>
      <c r="AG5" s="603"/>
      <c r="AH5" s="603"/>
      <c r="AI5" s="603"/>
      <c r="AJ5" s="603"/>
      <c r="AK5" s="603"/>
      <c r="AL5" s="604">
        <v>61.2</v>
      </c>
      <c r="AM5" s="605"/>
      <c r="AN5" s="605"/>
      <c r="AO5" s="606"/>
      <c r="AP5" s="596" t="s">
        <v>232</v>
      </c>
      <c r="AQ5" s="597"/>
      <c r="AR5" s="597"/>
      <c r="AS5" s="597"/>
      <c r="AT5" s="597"/>
      <c r="AU5" s="597"/>
      <c r="AV5" s="597"/>
      <c r="AW5" s="597"/>
      <c r="AX5" s="597"/>
      <c r="AY5" s="597"/>
      <c r="AZ5" s="597"/>
      <c r="BA5" s="597"/>
      <c r="BB5" s="597"/>
      <c r="BC5" s="597"/>
      <c r="BD5" s="597"/>
      <c r="BE5" s="597"/>
      <c r="BF5" s="598"/>
      <c r="BG5" s="610">
        <v>22809342</v>
      </c>
      <c r="BH5" s="611"/>
      <c r="BI5" s="611"/>
      <c r="BJ5" s="611"/>
      <c r="BK5" s="611"/>
      <c r="BL5" s="611"/>
      <c r="BM5" s="611"/>
      <c r="BN5" s="612"/>
      <c r="BO5" s="613">
        <v>93.3</v>
      </c>
      <c r="BP5" s="613"/>
      <c r="BQ5" s="613"/>
      <c r="BR5" s="613"/>
      <c r="BS5" s="614">
        <v>369162</v>
      </c>
      <c r="BT5" s="614"/>
      <c r="BU5" s="614"/>
      <c r="BV5" s="614"/>
      <c r="BW5" s="614"/>
      <c r="BX5" s="614"/>
      <c r="BY5" s="614"/>
      <c r="BZ5" s="614"/>
      <c r="CA5" s="614"/>
      <c r="CB5" s="618"/>
      <c r="CD5" s="592" t="s">
        <v>227</v>
      </c>
      <c r="CE5" s="593"/>
      <c r="CF5" s="593"/>
      <c r="CG5" s="593"/>
      <c r="CH5" s="593"/>
      <c r="CI5" s="593"/>
      <c r="CJ5" s="593"/>
      <c r="CK5" s="593"/>
      <c r="CL5" s="593"/>
      <c r="CM5" s="593"/>
      <c r="CN5" s="593"/>
      <c r="CO5" s="593"/>
      <c r="CP5" s="593"/>
      <c r="CQ5" s="594"/>
      <c r="CR5" s="592" t="s">
        <v>233</v>
      </c>
      <c r="CS5" s="593"/>
      <c r="CT5" s="593"/>
      <c r="CU5" s="593"/>
      <c r="CV5" s="593"/>
      <c r="CW5" s="593"/>
      <c r="CX5" s="593"/>
      <c r="CY5" s="594"/>
      <c r="CZ5" s="592" t="s">
        <v>225</v>
      </c>
      <c r="DA5" s="593"/>
      <c r="DB5" s="593"/>
      <c r="DC5" s="594"/>
      <c r="DD5" s="592" t="s">
        <v>234</v>
      </c>
      <c r="DE5" s="593"/>
      <c r="DF5" s="593"/>
      <c r="DG5" s="593"/>
      <c r="DH5" s="593"/>
      <c r="DI5" s="593"/>
      <c r="DJ5" s="593"/>
      <c r="DK5" s="593"/>
      <c r="DL5" s="593"/>
      <c r="DM5" s="593"/>
      <c r="DN5" s="593"/>
      <c r="DO5" s="593"/>
      <c r="DP5" s="594"/>
      <c r="DQ5" s="592" t="s">
        <v>235</v>
      </c>
      <c r="DR5" s="593"/>
      <c r="DS5" s="593"/>
      <c r="DT5" s="593"/>
      <c r="DU5" s="593"/>
      <c r="DV5" s="593"/>
      <c r="DW5" s="593"/>
      <c r="DX5" s="593"/>
      <c r="DY5" s="593"/>
      <c r="DZ5" s="593"/>
      <c r="EA5" s="593"/>
      <c r="EB5" s="593"/>
      <c r="EC5" s="594"/>
    </row>
    <row r="6" spans="2:143" ht="11.25" customHeight="1" x14ac:dyDescent="0.15">
      <c r="B6" s="607" t="s">
        <v>236</v>
      </c>
      <c r="C6" s="608"/>
      <c r="D6" s="608"/>
      <c r="E6" s="608"/>
      <c r="F6" s="608"/>
      <c r="G6" s="608"/>
      <c r="H6" s="608"/>
      <c r="I6" s="608"/>
      <c r="J6" s="608"/>
      <c r="K6" s="608"/>
      <c r="L6" s="608"/>
      <c r="M6" s="608"/>
      <c r="N6" s="608"/>
      <c r="O6" s="608"/>
      <c r="P6" s="608"/>
      <c r="Q6" s="609"/>
      <c r="R6" s="610">
        <v>533726</v>
      </c>
      <c r="S6" s="611"/>
      <c r="T6" s="611"/>
      <c r="U6" s="611"/>
      <c r="V6" s="611"/>
      <c r="W6" s="611"/>
      <c r="X6" s="611"/>
      <c r="Y6" s="612"/>
      <c r="Z6" s="613">
        <v>0.7</v>
      </c>
      <c r="AA6" s="613"/>
      <c r="AB6" s="613"/>
      <c r="AC6" s="613"/>
      <c r="AD6" s="614">
        <v>533726</v>
      </c>
      <c r="AE6" s="614"/>
      <c r="AF6" s="614"/>
      <c r="AG6" s="614"/>
      <c r="AH6" s="614"/>
      <c r="AI6" s="614"/>
      <c r="AJ6" s="614"/>
      <c r="AK6" s="614"/>
      <c r="AL6" s="615">
        <v>1.4</v>
      </c>
      <c r="AM6" s="616"/>
      <c r="AN6" s="616"/>
      <c r="AO6" s="617"/>
      <c r="AP6" s="607" t="s">
        <v>237</v>
      </c>
      <c r="AQ6" s="608"/>
      <c r="AR6" s="608"/>
      <c r="AS6" s="608"/>
      <c r="AT6" s="608"/>
      <c r="AU6" s="608"/>
      <c r="AV6" s="608"/>
      <c r="AW6" s="608"/>
      <c r="AX6" s="608"/>
      <c r="AY6" s="608"/>
      <c r="AZ6" s="608"/>
      <c r="BA6" s="608"/>
      <c r="BB6" s="608"/>
      <c r="BC6" s="608"/>
      <c r="BD6" s="608"/>
      <c r="BE6" s="608"/>
      <c r="BF6" s="609"/>
      <c r="BG6" s="610">
        <v>22809342</v>
      </c>
      <c r="BH6" s="611"/>
      <c r="BI6" s="611"/>
      <c r="BJ6" s="611"/>
      <c r="BK6" s="611"/>
      <c r="BL6" s="611"/>
      <c r="BM6" s="611"/>
      <c r="BN6" s="612"/>
      <c r="BO6" s="613">
        <v>93.3</v>
      </c>
      <c r="BP6" s="613"/>
      <c r="BQ6" s="613"/>
      <c r="BR6" s="613"/>
      <c r="BS6" s="614">
        <v>369162</v>
      </c>
      <c r="BT6" s="614"/>
      <c r="BU6" s="614"/>
      <c r="BV6" s="614"/>
      <c r="BW6" s="614"/>
      <c r="BX6" s="614"/>
      <c r="BY6" s="614"/>
      <c r="BZ6" s="614"/>
      <c r="CA6" s="614"/>
      <c r="CB6" s="618"/>
      <c r="CD6" s="596" t="s">
        <v>238</v>
      </c>
      <c r="CE6" s="597"/>
      <c r="CF6" s="597"/>
      <c r="CG6" s="597"/>
      <c r="CH6" s="597"/>
      <c r="CI6" s="597"/>
      <c r="CJ6" s="597"/>
      <c r="CK6" s="597"/>
      <c r="CL6" s="597"/>
      <c r="CM6" s="597"/>
      <c r="CN6" s="597"/>
      <c r="CO6" s="597"/>
      <c r="CP6" s="597"/>
      <c r="CQ6" s="598"/>
      <c r="CR6" s="610">
        <v>359919</v>
      </c>
      <c r="CS6" s="611"/>
      <c r="CT6" s="611"/>
      <c r="CU6" s="611"/>
      <c r="CV6" s="611"/>
      <c r="CW6" s="611"/>
      <c r="CX6" s="611"/>
      <c r="CY6" s="612"/>
      <c r="CZ6" s="604">
        <v>0.5</v>
      </c>
      <c r="DA6" s="605"/>
      <c r="DB6" s="605"/>
      <c r="DC6" s="621"/>
      <c r="DD6" s="619" t="s">
        <v>239</v>
      </c>
      <c r="DE6" s="611"/>
      <c r="DF6" s="611"/>
      <c r="DG6" s="611"/>
      <c r="DH6" s="611"/>
      <c r="DI6" s="611"/>
      <c r="DJ6" s="611"/>
      <c r="DK6" s="611"/>
      <c r="DL6" s="611"/>
      <c r="DM6" s="611"/>
      <c r="DN6" s="611"/>
      <c r="DO6" s="611"/>
      <c r="DP6" s="612"/>
      <c r="DQ6" s="619">
        <v>359226</v>
      </c>
      <c r="DR6" s="611"/>
      <c r="DS6" s="611"/>
      <c r="DT6" s="611"/>
      <c r="DU6" s="611"/>
      <c r="DV6" s="611"/>
      <c r="DW6" s="611"/>
      <c r="DX6" s="611"/>
      <c r="DY6" s="611"/>
      <c r="DZ6" s="611"/>
      <c r="EA6" s="611"/>
      <c r="EB6" s="611"/>
      <c r="EC6" s="620"/>
    </row>
    <row r="7" spans="2:143" ht="11.25" customHeight="1" x14ac:dyDescent="0.15">
      <c r="B7" s="607" t="s">
        <v>240</v>
      </c>
      <c r="C7" s="608"/>
      <c r="D7" s="608"/>
      <c r="E7" s="608"/>
      <c r="F7" s="608"/>
      <c r="G7" s="608"/>
      <c r="H7" s="608"/>
      <c r="I7" s="608"/>
      <c r="J7" s="608"/>
      <c r="K7" s="608"/>
      <c r="L7" s="608"/>
      <c r="M7" s="608"/>
      <c r="N7" s="608"/>
      <c r="O7" s="608"/>
      <c r="P7" s="608"/>
      <c r="Q7" s="609"/>
      <c r="R7" s="610">
        <v>16233</v>
      </c>
      <c r="S7" s="611"/>
      <c r="T7" s="611"/>
      <c r="U7" s="611"/>
      <c r="V7" s="611"/>
      <c r="W7" s="611"/>
      <c r="X7" s="611"/>
      <c r="Y7" s="612"/>
      <c r="Z7" s="613">
        <v>0</v>
      </c>
      <c r="AA7" s="613"/>
      <c r="AB7" s="613"/>
      <c r="AC7" s="613"/>
      <c r="AD7" s="614">
        <v>16233</v>
      </c>
      <c r="AE7" s="614"/>
      <c r="AF7" s="614"/>
      <c r="AG7" s="614"/>
      <c r="AH7" s="614"/>
      <c r="AI7" s="614"/>
      <c r="AJ7" s="614"/>
      <c r="AK7" s="614"/>
      <c r="AL7" s="615">
        <v>0</v>
      </c>
      <c r="AM7" s="616"/>
      <c r="AN7" s="616"/>
      <c r="AO7" s="617"/>
      <c r="AP7" s="607" t="s">
        <v>241</v>
      </c>
      <c r="AQ7" s="608"/>
      <c r="AR7" s="608"/>
      <c r="AS7" s="608"/>
      <c r="AT7" s="608"/>
      <c r="AU7" s="608"/>
      <c r="AV7" s="608"/>
      <c r="AW7" s="608"/>
      <c r="AX7" s="608"/>
      <c r="AY7" s="608"/>
      <c r="AZ7" s="608"/>
      <c r="BA7" s="608"/>
      <c r="BB7" s="608"/>
      <c r="BC7" s="608"/>
      <c r="BD7" s="608"/>
      <c r="BE7" s="608"/>
      <c r="BF7" s="609"/>
      <c r="BG7" s="610">
        <v>10323138</v>
      </c>
      <c r="BH7" s="611"/>
      <c r="BI7" s="611"/>
      <c r="BJ7" s="611"/>
      <c r="BK7" s="611"/>
      <c r="BL7" s="611"/>
      <c r="BM7" s="611"/>
      <c r="BN7" s="612"/>
      <c r="BO7" s="613">
        <v>42.2</v>
      </c>
      <c r="BP7" s="613"/>
      <c r="BQ7" s="613"/>
      <c r="BR7" s="613"/>
      <c r="BS7" s="614">
        <v>369162</v>
      </c>
      <c r="BT7" s="614"/>
      <c r="BU7" s="614"/>
      <c r="BV7" s="614"/>
      <c r="BW7" s="614"/>
      <c r="BX7" s="614"/>
      <c r="BY7" s="614"/>
      <c r="BZ7" s="614"/>
      <c r="CA7" s="614"/>
      <c r="CB7" s="618"/>
      <c r="CD7" s="607" t="s">
        <v>242</v>
      </c>
      <c r="CE7" s="608"/>
      <c r="CF7" s="608"/>
      <c r="CG7" s="608"/>
      <c r="CH7" s="608"/>
      <c r="CI7" s="608"/>
      <c r="CJ7" s="608"/>
      <c r="CK7" s="608"/>
      <c r="CL7" s="608"/>
      <c r="CM7" s="608"/>
      <c r="CN7" s="608"/>
      <c r="CO7" s="608"/>
      <c r="CP7" s="608"/>
      <c r="CQ7" s="609"/>
      <c r="CR7" s="610">
        <v>10170652</v>
      </c>
      <c r="CS7" s="611"/>
      <c r="CT7" s="611"/>
      <c r="CU7" s="611"/>
      <c r="CV7" s="611"/>
      <c r="CW7" s="611"/>
      <c r="CX7" s="611"/>
      <c r="CY7" s="612"/>
      <c r="CZ7" s="613">
        <v>14</v>
      </c>
      <c r="DA7" s="613"/>
      <c r="DB7" s="613"/>
      <c r="DC7" s="613"/>
      <c r="DD7" s="619">
        <v>740896</v>
      </c>
      <c r="DE7" s="611"/>
      <c r="DF7" s="611"/>
      <c r="DG7" s="611"/>
      <c r="DH7" s="611"/>
      <c r="DI7" s="611"/>
      <c r="DJ7" s="611"/>
      <c r="DK7" s="611"/>
      <c r="DL7" s="611"/>
      <c r="DM7" s="611"/>
      <c r="DN7" s="611"/>
      <c r="DO7" s="611"/>
      <c r="DP7" s="612"/>
      <c r="DQ7" s="619">
        <v>8278593</v>
      </c>
      <c r="DR7" s="611"/>
      <c r="DS7" s="611"/>
      <c r="DT7" s="611"/>
      <c r="DU7" s="611"/>
      <c r="DV7" s="611"/>
      <c r="DW7" s="611"/>
      <c r="DX7" s="611"/>
      <c r="DY7" s="611"/>
      <c r="DZ7" s="611"/>
      <c r="EA7" s="611"/>
      <c r="EB7" s="611"/>
      <c r="EC7" s="620"/>
    </row>
    <row r="8" spans="2:143" ht="11.25" customHeight="1" x14ac:dyDescent="0.15">
      <c r="B8" s="607" t="s">
        <v>243</v>
      </c>
      <c r="C8" s="608"/>
      <c r="D8" s="608"/>
      <c r="E8" s="608"/>
      <c r="F8" s="608"/>
      <c r="G8" s="608"/>
      <c r="H8" s="608"/>
      <c r="I8" s="608"/>
      <c r="J8" s="608"/>
      <c r="K8" s="608"/>
      <c r="L8" s="608"/>
      <c r="M8" s="608"/>
      <c r="N8" s="608"/>
      <c r="O8" s="608"/>
      <c r="P8" s="608"/>
      <c r="Q8" s="609"/>
      <c r="R8" s="610">
        <v>117179</v>
      </c>
      <c r="S8" s="611"/>
      <c r="T8" s="611"/>
      <c r="U8" s="611"/>
      <c r="V8" s="611"/>
      <c r="W8" s="611"/>
      <c r="X8" s="611"/>
      <c r="Y8" s="612"/>
      <c r="Z8" s="613">
        <v>0.2</v>
      </c>
      <c r="AA8" s="613"/>
      <c r="AB8" s="613"/>
      <c r="AC8" s="613"/>
      <c r="AD8" s="614">
        <v>117179</v>
      </c>
      <c r="AE8" s="614"/>
      <c r="AF8" s="614"/>
      <c r="AG8" s="614"/>
      <c r="AH8" s="614"/>
      <c r="AI8" s="614"/>
      <c r="AJ8" s="614"/>
      <c r="AK8" s="614"/>
      <c r="AL8" s="615">
        <v>0.3</v>
      </c>
      <c r="AM8" s="616"/>
      <c r="AN8" s="616"/>
      <c r="AO8" s="617"/>
      <c r="AP8" s="607" t="s">
        <v>244</v>
      </c>
      <c r="AQ8" s="608"/>
      <c r="AR8" s="608"/>
      <c r="AS8" s="608"/>
      <c r="AT8" s="608"/>
      <c r="AU8" s="608"/>
      <c r="AV8" s="608"/>
      <c r="AW8" s="608"/>
      <c r="AX8" s="608"/>
      <c r="AY8" s="608"/>
      <c r="AZ8" s="608"/>
      <c r="BA8" s="608"/>
      <c r="BB8" s="608"/>
      <c r="BC8" s="608"/>
      <c r="BD8" s="608"/>
      <c r="BE8" s="608"/>
      <c r="BF8" s="609"/>
      <c r="BG8" s="610">
        <v>276584</v>
      </c>
      <c r="BH8" s="611"/>
      <c r="BI8" s="611"/>
      <c r="BJ8" s="611"/>
      <c r="BK8" s="611"/>
      <c r="BL8" s="611"/>
      <c r="BM8" s="611"/>
      <c r="BN8" s="612"/>
      <c r="BO8" s="613">
        <v>1.1000000000000001</v>
      </c>
      <c r="BP8" s="613"/>
      <c r="BQ8" s="613"/>
      <c r="BR8" s="613"/>
      <c r="BS8" s="614" t="s">
        <v>239</v>
      </c>
      <c r="BT8" s="614"/>
      <c r="BU8" s="614"/>
      <c r="BV8" s="614"/>
      <c r="BW8" s="614"/>
      <c r="BX8" s="614"/>
      <c r="BY8" s="614"/>
      <c r="BZ8" s="614"/>
      <c r="CA8" s="614"/>
      <c r="CB8" s="618"/>
      <c r="CD8" s="607" t="s">
        <v>245</v>
      </c>
      <c r="CE8" s="608"/>
      <c r="CF8" s="608"/>
      <c r="CG8" s="608"/>
      <c r="CH8" s="608"/>
      <c r="CI8" s="608"/>
      <c r="CJ8" s="608"/>
      <c r="CK8" s="608"/>
      <c r="CL8" s="608"/>
      <c r="CM8" s="608"/>
      <c r="CN8" s="608"/>
      <c r="CO8" s="608"/>
      <c r="CP8" s="608"/>
      <c r="CQ8" s="609"/>
      <c r="CR8" s="610">
        <v>30721669</v>
      </c>
      <c r="CS8" s="611"/>
      <c r="CT8" s="611"/>
      <c r="CU8" s="611"/>
      <c r="CV8" s="611"/>
      <c r="CW8" s="611"/>
      <c r="CX8" s="611"/>
      <c r="CY8" s="612"/>
      <c r="CZ8" s="613">
        <v>42.2</v>
      </c>
      <c r="DA8" s="613"/>
      <c r="DB8" s="613"/>
      <c r="DC8" s="613"/>
      <c r="DD8" s="619">
        <v>288018</v>
      </c>
      <c r="DE8" s="611"/>
      <c r="DF8" s="611"/>
      <c r="DG8" s="611"/>
      <c r="DH8" s="611"/>
      <c r="DI8" s="611"/>
      <c r="DJ8" s="611"/>
      <c r="DK8" s="611"/>
      <c r="DL8" s="611"/>
      <c r="DM8" s="611"/>
      <c r="DN8" s="611"/>
      <c r="DO8" s="611"/>
      <c r="DP8" s="612"/>
      <c r="DQ8" s="619">
        <v>13514498</v>
      </c>
      <c r="DR8" s="611"/>
      <c r="DS8" s="611"/>
      <c r="DT8" s="611"/>
      <c r="DU8" s="611"/>
      <c r="DV8" s="611"/>
      <c r="DW8" s="611"/>
      <c r="DX8" s="611"/>
      <c r="DY8" s="611"/>
      <c r="DZ8" s="611"/>
      <c r="EA8" s="611"/>
      <c r="EB8" s="611"/>
      <c r="EC8" s="620"/>
    </row>
    <row r="9" spans="2:143" ht="11.25" customHeight="1" x14ac:dyDescent="0.15">
      <c r="B9" s="607" t="s">
        <v>246</v>
      </c>
      <c r="C9" s="608"/>
      <c r="D9" s="608"/>
      <c r="E9" s="608"/>
      <c r="F9" s="608"/>
      <c r="G9" s="608"/>
      <c r="H9" s="608"/>
      <c r="I9" s="608"/>
      <c r="J9" s="608"/>
      <c r="K9" s="608"/>
      <c r="L9" s="608"/>
      <c r="M9" s="608"/>
      <c r="N9" s="608"/>
      <c r="O9" s="608"/>
      <c r="P9" s="608"/>
      <c r="Q9" s="609"/>
      <c r="R9" s="610">
        <v>86633</v>
      </c>
      <c r="S9" s="611"/>
      <c r="T9" s="611"/>
      <c r="U9" s="611"/>
      <c r="V9" s="611"/>
      <c r="W9" s="611"/>
      <c r="X9" s="611"/>
      <c r="Y9" s="612"/>
      <c r="Z9" s="613">
        <v>0.1</v>
      </c>
      <c r="AA9" s="613"/>
      <c r="AB9" s="613"/>
      <c r="AC9" s="613"/>
      <c r="AD9" s="614">
        <v>86633</v>
      </c>
      <c r="AE9" s="614"/>
      <c r="AF9" s="614"/>
      <c r="AG9" s="614"/>
      <c r="AH9" s="614"/>
      <c r="AI9" s="614"/>
      <c r="AJ9" s="614"/>
      <c r="AK9" s="614"/>
      <c r="AL9" s="615">
        <v>0.2</v>
      </c>
      <c r="AM9" s="616"/>
      <c r="AN9" s="616"/>
      <c r="AO9" s="617"/>
      <c r="AP9" s="607" t="s">
        <v>247</v>
      </c>
      <c r="AQ9" s="608"/>
      <c r="AR9" s="608"/>
      <c r="AS9" s="608"/>
      <c r="AT9" s="608"/>
      <c r="AU9" s="608"/>
      <c r="AV9" s="608"/>
      <c r="AW9" s="608"/>
      <c r="AX9" s="608"/>
      <c r="AY9" s="608"/>
      <c r="AZ9" s="608"/>
      <c r="BA9" s="608"/>
      <c r="BB9" s="608"/>
      <c r="BC9" s="608"/>
      <c r="BD9" s="608"/>
      <c r="BE9" s="608"/>
      <c r="BF9" s="609"/>
      <c r="BG9" s="610">
        <v>8337945</v>
      </c>
      <c r="BH9" s="611"/>
      <c r="BI9" s="611"/>
      <c r="BJ9" s="611"/>
      <c r="BK9" s="611"/>
      <c r="BL9" s="611"/>
      <c r="BM9" s="611"/>
      <c r="BN9" s="612"/>
      <c r="BO9" s="613">
        <v>34.1</v>
      </c>
      <c r="BP9" s="613"/>
      <c r="BQ9" s="613"/>
      <c r="BR9" s="613"/>
      <c r="BS9" s="614" t="s">
        <v>239</v>
      </c>
      <c r="BT9" s="614"/>
      <c r="BU9" s="614"/>
      <c r="BV9" s="614"/>
      <c r="BW9" s="614"/>
      <c r="BX9" s="614"/>
      <c r="BY9" s="614"/>
      <c r="BZ9" s="614"/>
      <c r="CA9" s="614"/>
      <c r="CB9" s="618"/>
      <c r="CD9" s="607" t="s">
        <v>248</v>
      </c>
      <c r="CE9" s="608"/>
      <c r="CF9" s="608"/>
      <c r="CG9" s="608"/>
      <c r="CH9" s="608"/>
      <c r="CI9" s="608"/>
      <c r="CJ9" s="608"/>
      <c r="CK9" s="608"/>
      <c r="CL9" s="608"/>
      <c r="CM9" s="608"/>
      <c r="CN9" s="608"/>
      <c r="CO9" s="608"/>
      <c r="CP9" s="608"/>
      <c r="CQ9" s="609"/>
      <c r="CR9" s="610">
        <v>6743365</v>
      </c>
      <c r="CS9" s="611"/>
      <c r="CT9" s="611"/>
      <c r="CU9" s="611"/>
      <c r="CV9" s="611"/>
      <c r="CW9" s="611"/>
      <c r="CX9" s="611"/>
      <c r="CY9" s="612"/>
      <c r="CZ9" s="613">
        <v>9.3000000000000007</v>
      </c>
      <c r="DA9" s="613"/>
      <c r="DB9" s="613"/>
      <c r="DC9" s="613"/>
      <c r="DD9" s="619">
        <v>1082412</v>
      </c>
      <c r="DE9" s="611"/>
      <c r="DF9" s="611"/>
      <c r="DG9" s="611"/>
      <c r="DH9" s="611"/>
      <c r="DI9" s="611"/>
      <c r="DJ9" s="611"/>
      <c r="DK9" s="611"/>
      <c r="DL9" s="611"/>
      <c r="DM9" s="611"/>
      <c r="DN9" s="611"/>
      <c r="DO9" s="611"/>
      <c r="DP9" s="612"/>
      <c r="DQ9" s="619">
        <v>3864331</v>
      </c>
      <c r="DR9" s="611"/>
      <c r="DS9" s="611"/>
      <c r="DT9" s="611"/>
      <c r="DU9" s="611"/>
      <c r="DV9" s="611"/>
      <c r="DW9" s="611"/>
      <c r="DX9" s="611"/>
      <c r="DY9" s="611"/>
      <c r="DZ9" s="611"/>
      <c r="EA9" s="611"/>
      <c r="EB9" s="611"/>
      <c r="EC9" s="620"/>
    </row>
    <row r="10" spans="2:143" ht="11.25" customHeight="1" x14ac:dyDescent="0.15">
      <c r="B10" s="607" t="s">
        <v>249</v>
      </c>
      <c r="C10" s="608"/>
      <c r="D10" s="608"/>
      <c r="E10" s="608"/>
      <c r="F10" s="608"/>
      <c r="G10" s="608"/>
      <c r="H10" s="608"/>
      <c r="I10" s="608"/>
      <c r="J10" s="608"/>
      <c r="K10" s="608"/>
      <c r="L10" s="608"/>
      <c r="M10" s="608"/>
      <c r="N10" s="608"/>
      <c r="O10" s="608"/>
      <c r="P10" s="608"/>
      <c r="Q10" s="609"/>
      <c r="R10" s="610" t="s">
        <v>239</v>
      </c>
      <c r="S10" s="611"/>
      <c r="T10" s="611"/>
      <c r="U10" s="611"/>
      <c r="V10" s="611"/>
      <c r="W10" s="611"/>
      <c r="X10" s="611"/>
      <c r="Y10" s="612"/>
      <c r="Z10" s="613" t="s">
        <v>239</v>
      </c>
      <c r="AA10" s="613"/>
      <c r="AB10" s="613"/>
      <c r="AC10" s="613"/>
      <c r="AD10" s="614" t="s">
        <v>239</v>
      </c>
      <c r="AE10" s="614"/>
      <c r="AF10" s="614"/>
      <c r="AG10" s="614"/>
      <c r="AH10" s="614"/>
      <c r="AI10" s="614"/>
      <c r="AJ10" s="614"/>
      <c r="AK10" s="614"/>
      <c r="AL10" s="615" t="s">
        <v>239</v>
      </c>
      <c r="AM10" s="616"/>
      <c r="AN10" s="616"/>
      <c r="AO10" s="617"/>
      <c r="AP10" s="607" t="s">
        <v>250</v>
      </c>
      <c r="AQ10" s="608"/>
      <c r="AR10" s="608"/>
      <c r="AS10" s="608"/>
      <c r="AT10" s="608"/>
      <c r="AU10" s="608"/>
      <c r="AV10" s="608"/>
      <c r="AW10" s="608"/>
      <c r="AX10" s="608"/>
      <c r="AY10" s="608"/>
      <c r="AZ10" s="608"/>
      <c r="BA10" s="608"/>
      <c r="BB10" s="608"/>
      <c r="BC10" s="608"/>
      <c r="BD10" s="608"/>
      <c r="BE10" s="608"/>
      <c r="BF10" s="609"/>
      <c r="BG10" s="610">
        <v>425955</v>
      </c>
      <c r="BH10" s="611"/>
      <c r="BI10" s="611"/>
      <c r="BJ10" s="611"/>
      <c r="BK10" s="611"/>
      <c r="BL10" s="611"/>
      <c r="BM10" s="611"/>
      <c r="BN10" s="612"/>
      <c r="BO10" s="613">
        <v>1.7</v>
      </c>
      <c r="BP10" s="613"/>
      <c r="BQ10" s="613"/>
      <c r="BR10" s="613"/>
      <c r="BS10" s="614" t="s">
        <v>239</v>
      </c>
      <c r="BT10" s="614"/>
      <c r="BU10" s="614"/>
      <c r="BV10" s="614"/>
      <c r="BW10" s="614"/>
      <c r="BX10" s="614"/>
      <c r="BY10" s="614"/>
      <c r="BZ10" s="614"/>
      <c r="CA10" s="614"/>
      <c r="CB10" s="618"/>
      <c r="CD10" s="607" t="s">
        <v>251</v>
      </c>
      <c r="CE10" s="608"/>
      <c r="CF10" s="608"/>
      <c r="CG10" s="608"/>
      <c r="CH10" s="608"/>
      <c r="CI10" s="608"/>
      <c r="CJ10" s="608"/>
      <c r="CK10" s="608"/>
      <c r="CL10" s="608"/>
      <c r="CM10" s="608"/>
      <c r="CN10" s="608"/>
      <c r="CO10" s="608"/>
      <c r="CP10" s="608"/>
      <c r="CQ10" s="609"/>
      <c r="CR10" s="610">
        <v>50435</v>
      </c>
      <c r="CS10" s="611"/>
      <c r="CT10" s="611"/>
      <c r="CU10" s="611"/>
      <c r="CV10" s="611"/>
      <c r="CW10" s="611"/>
      <c r="CX10" s="611"/>
      <c r="CY10" s="612"/>
      <c r="CZ10" s="613">
        <v>0.1</v>
      </c>
      <c r="DA10" s="613"/>
      <c r="DB10" s="613"/>
      <c r="DC10" s="613"/>
      <c r="DD10" s="619" t="s">
        <v>239</v>
      </c>
      <c r="DE10" s="611"/>
      <c r="DF10" s="611"/>
      <c r="DG10" s="611"/>
      <c r="DH10" s="611"/>
      <c r="DI10" s="611"/>
      <c r="DJ10" s="611"/>
      <c r="DK10" s="611"/>
      <c r="DL10" s="611"/>
      <c r="DM10" s="611"/>
      <c r="DN10" s="611"/>
      <c r="DO10" s="611"/>
      <c r="DP10" s="612"/>
      <c r="DQ10" s="619">
        <v>43156</v>
      </c>
      <c r="DR10" s="611"/>
      <c r="DS10" s="611"/>
      <c r="DT10" s="611"/>
      <c r="DU10" s="611"/>
      <c r="DV10" s="611"/>
      <c r="DW10" s="611"/>
      <c r="DX10" s="611"/>
      <c r="DY10" s="611"/>
      <c r="DZ10" s="611"/>
      <c r="EA10" s="611"/>
      <c r="EB10" s="611"/>
      <c r="EC10" s="620"/>
    </row>
    <row r="11" spans="2:143" ht="11.25" customHeight="1" x14ac:dyDescent="0.15">
      <c r="B11" s="607" t="s">
        <v>252</v>
      </c>
      <c r="C11" s="608"/>
      <c r="D11" s="608"/>
      <c r="E11" s="608"/>
      <c r="F11" s="608"/>
      <c r="G11" s="608"/>
      <c r="H11" s="608"/>
      <c r="I11" s="608"/>
      <c r="J11" s="608"/>
      <c r="K11" s="608"/>
      <c r="L11" s="608"/>
      <c r="M11" s="608"/>
      <c r="N11" s="608"/>
      <c r="O11" s="608"/>
      <c r="P11" s="608"/>
      <c r="Q11" s="609"/>
      <c r="R11" s="610">
        <v>3909452</v>
      </c>
      <c r="S11" s="611"/>
      <c r="T11" s="611"/>
      <c r="U11" s="611"/>
      <c r="V11" s="611"/>
      <c r="W11" s="611"/>
      <c r="X11" s="611"/>
      <c r="Y11" s="612"/>
      <c r="Z11" s="615">
        <v>5.2</v>
      </c>
      <c r="AA11" s="616"/>
      <c r="AB11" s="616"/>
      <c r="AC11" s="622"/>
      <c r="AD11" s="619">
        <v>3909452</v>
      </c>
      <c r="AE11" s="611"/>
      <c r="AF11" s="611"/>
      <c r="AG11" s="611"/>
      <c r="AH11" s="611"/>
      <c r="AI11" s="611"/>
      <c r="AJ11" s="611"/>
      <c r="AK11" s="612"/>
      <c r="AL11" s="615">
        <v>10.5</v>
      </c>
      <c r="AM11" s="616"/>
      <c r="AN11" s="616"/>
      <c r="AO11" s="617"/>
      <c r="AP11" s="607" t="s">
        <v>253</v>
      </c>
      <c r="AQ11" s="608"/>
      <c r="AR11" s="608"/>
      <c r="AS11" s="608"/>
      <c r="AT11" s="608"/>
      <c r="AU11" s="608"/>
      <c r="AV11" s="608"/>
      <c r="AW11" s="608"/>
      <c r="AX11" s="608"/>
      <c r="AY11" s="608"/>
      <c r="AZ11" s="608"/>
      <c r="BA11" s="608"/>
      <c r="BB11" s="608"/>
      <c r="BC11" s="608"/>
      <c r="BD11" s="608"/>
      <c r="BE11" s="608"/>
      <c r="BF11" s="609"/>
      <c r="BG11" s="610">
        <v>1282654</v>
      </c>
      <c r="BH11" s="611"/>
      <c r="BI11" s="611"/>
      <c r="BJ11" s="611"/>
      <c r="BK11" s="611"/>
      <c r="BL11" s="611"/>
      <c r="BM11" s="611"/>
      <c r="BN11" s="612"/>
      <c r="BO11" s="613">
        <v>5.2</v>
      </c>
      <c r="BP11" s="613"/>
      <c r="BQ11" s="613"/>
      <c r="BR11" s="613"/>
      <c r="BS11" s="614">
        <v>369162</v>
      </c>
      <c r="BT11" s="614"/>
      <c r="BU11" s="614"/>
      <c r="BV11" s="614"/>
      <c r="BW11" s="614"/>
      <c r="BX11" s="614"/>
      <c r="BY11" s="614"/>
      <c r="BZ11" s="614"/>
      <c r="CA11" s="614"/>
      <c r="CB11" s="618"/>
      <c r="CD11" s="607" t="s">
        <v>254</v>
      </c>
      <c r="CE11" s="608"/>
      <c r="CF11" s="608"/>
      <c r="CG11" s="608"/>
      <c r="CH11" s="608"/>
      <c r="CI11" s="608"/>
      <c r="CJ11" s="608"/>
      <c r="CK11" s="608"/>
      <c r="CL11" s="608"/>
      <c r="CM11" s="608"/>
      <c r="CN11" s="608"/>
      <c r="CO11" s="608"/>
      <c r="CP11" s="608"/>
      <c r="CQ11" s="609"/>
      <c r="CR11" s="610">
        <v>1017896</v>
      </c>
      <c r="CS11" s="611"/>
      <c r="CT11" s="611"/>
      <c r="CU11" s="611"/>
      <c r="CV11" s="611"/>
      <c r="CW11" s="611"/>
      <c r="CX11" s="611"/>
      <c r="CY11" s="612"/>
      <c r="CZ11" s="613">
        <v>1.4</v>
      </c>
      <c r="DA11" s="613"/>
      <c r="DB11" s="613"/>
      <c r="DC11" s="613"/>
      <c r="DD11" s="619">
        <v>142789</v>
      </c>
      <c r="DE11" s="611"/>
      <c r="DF11" s="611"/>
      <c r="DG11" s="611"/>
      <c r="DH11" s="611"/>
      <c r="DI11" s="611"/>
      <c r="DJ11" s="611"/>
      <c r="DK11" s="611"/>
      <c r="DL11" s="611"/>
      <c r="DM11" s="611"/>
      <c r="DN11" s="611"/>
      <c r="DO11" s="611"/>
      <c r="DP11" s="612"/>
      <c r="DQ11" s="619">
        <v>711151</v>
      </c>
      <c r="DR11" s="611"/>
      <c r="DS11" s="611"/>
      <c r="DT11" s="611"/>
      <c r="DU11" s="611"/>
      <c r="DV11" s="611"/>
      <c r="DW11" s="611"/>
      <c r="DX11" s="611"/>
      <c r="DY11" s="611"/>
      <c r="DZ11" s="611"/>
      <c r="EA11" s="611"/>
      <c r="EB11" s="611"/>
      <c r="EC11" s="620"/>
    </row>
    <row r="12" spans="2:143" ht="11.25" customHeight="1" x14ac:dyDescent="0.15">
      <c r="B12" s="607" t="s">
        <v>255</v>
      </c>
      <c r="C12" s="608"/>
      <c r="D12" s="608"/>
      <c r="E12" s="608"/>
      <c r="F12" s="608"/>
      <c r="G12" s="608"/>
      <c r="H12" s="608"/>
      <c r="I12" s="608"/>
      <c r="J12" s="608"/>
      <c r="K12" s="608"/>
      <c r="L12" s="608"/>
      <c r="M12" s="608"/>
      <c r="N12" s="608"/>
      <c r="O12" s="608"/>
      <c r="P12" s="608"/>
      <c r="Q12" s="609"/>
      <c r="R12" s="610">
        <v>18273</v>
      </c>
      <c r="S12" s="611"/>
      <c r="T12" s="611"/>
      <c r="U12" s="611"/>
      <c r="V12" s="611"/>
      <c r="W12" s="611"/>
      <c r="X12" s="611"/>
      <c r="Y12" s="612"/>
      <c r="Z12" s="613">
        <v>0</v>
      </c>
      <c r="AA12" s="613"/>
      <c r="AB12" s="613"/>
      <c r="AC12" s="613"/>
      <c r="AD12" s="614">
        <v>18273</v>
      </c>
      <c r="AE12" s="614"/>
      <c r="AF12" s="614"/>
      <c r="AG12" s="614"/>
      <c r="AH12" s="614"/>
      <c r="AI12" s="614"/>
      <c r="AJ12" s="614"/>
      <c r="AK12" s="614"/>
      <c r="AL12" s="615">
        <v>0</v>
      </c>
      <c r="AM12" s="616"/>
      <c r="AN12" s="616"/>
      <c r="AO12" s="617"/>
      <c r="AP12" s="607" t="s">
        <v>256</v>
      </c>
      <c r="AQ12" s="608"/>
      <c r="AR12" s="608"/>
      <c r="AS12" s="608"/>
      <c r="AT12" s="608"/>
      <c r="AU12" s="608"/>
      <c r="AV12" s="608"/>
      <c r="AW12" s="608"/>
      <c r="AX12" s="608"/>
      <c r="AY12" s="608"/>
      <c r="AZ12" s="608"/>
      <c r="BA12" s="608"/>
      <c r="BB12" s="608"/>
      <c r="BC12" s="608"/>
      <c r="BD12" s="608"/>
      <c r="BE12" s="608"/>
      <c r="BF12" s="609"/>
      <c r="BG12" s="610">
        <v>10862196</v>
      </c>
      <c r="BH12" s="611"/>
      <c r="BI12" s="611"/>
      <c r="BJ12" s="611"/>
      <c r="BK12" s="611"/>
      <c r="BL12" s="611"/>
      <c r="BM12" s="611"/>
      <c r="BN12" s="612"/>
      <c r="BO12" s="613">
        <v>44.4</v>
      </c>
      <c r="BP12" s="613"/>
      <c r="BQ12" s="613"/>
      <c r="BR12" s="613"/>
      <c r="BS12" s="614" t="s">
        <v>131</v>
      </c>
      <c r="BT12" s="614"/>
      <c r="BU12" s="614"/>
      <c r="BV12" s="614"/>
      <c r="BW12" s="614"/>
      <c r="BX12" s="614"/>
      <c r="BY12" s="614"/>
      <c r="BZ12" s="614"/>
      <c r="CA12" s="614"/>
      <c r="CB12" s="618"/>
      <c r="CD12" s="607" t="s">
        <v>257</v>
      </c>
      <c r="CE12" s="608"/>
      <c r="CF12" s="608"/>
      <c r="CG12" s="608"/>
      <c r="CH12" s="608"/>
      <c r="CI12" s="608"/>
      <c r="CJ12" s="608"/>
      <c r="CK12" s="608"/>
      <c r="CL12" s="608"/>
      <c r="CM12" s="608"/>
      <c r="CN12" s="608"/>
      <c r="CO12" s="608"/>
      <c r="CP12" s="608"/>
      <c r="CQ12" s="609"/>
      <c r="CR12" s="610">
        <v>1860877</v>
      </c>
      <c r="CS12" s="611"/>
      <c r="CT12" s="611"/>
      <c r="CU12" s="611"/>
      <c r="CV12" s="611"/>
      <c r="CW12" s="611"/>
      <c r="CX12" s="611"/>
      <c r="CY12" s="612"/>
      <c r="CZ12" s="613">
        <v>2.6</v>
      </c>
      <c r="DA12" s="613"/>
      <c r="DB12" s="613"/>
      <c r="DC12" s="613"/>
      <c r="DD12" s="619">
        <v>5600</v>
      </c>
      <c r="DE12" s="611"/>
      <c r="DF12" s="611"/>
      <c r="DG12" s="611"/>
      <c r="DH12" s="611"/>
      <c r="DI12" s="611"/>
      <c r="DJ12" s="611"/>
      <c r="DK12" s="611"/>
      <c r="DL12" s="611"/>
      <c r="DM12" s="611"/>
      <c r="DN12" s="611"/>
      <c r="DO12" s="611"/>
      <c r="DP12" s="612"/>
      <c r="DQ12" s="619">
        <v>1037830</v>
      </c>
      <c r="DR12" s="611"/>
      <c r="DS12" s="611"/>
      <c r="DT12" s="611"/>
      <c r="DU12" s="611"/>
      <c r="DV12" s="611"/>
      <c r="DW12" s="611"/>
      <c r="DX12" s="611"/>
      <c r="DY12" s="611"/>
      <c r="DZ12" s="611"/>
      <c r="EA12" s="611"/>
      <c r="EB12" s="611"/>
      <c r="EC12" s="620"/>
    </row>
    <row r="13" spans="2:143" ht="11.25" customHeight="1" x14ac:dyDescent="0.15">
      <c r="B13" s="607" t="s">
        <v>258</v>
      </c>
      <c r="C13" s="608"/>
      <c r="D13" s="608"/>
      <c r="E13" s="608"/>
      <c r="F13" s="608"/>
      <c r="G13" s="608"/>
      <c r="H13" s="608"/>
      <c r="I13" s="608"/>
      <c r="J13" s="608"/>
      <c r="K13" s="608"/>
      <c r="L13" s="608"/>
      <c r="M13" s="608"/>
      <c r="N13" s="608"/>
      <c r="O13" s="608"/>
      <c r="P13" s="608"/>
      <c r="Q13" s="609"/>
      <c r="R13" s="610" t="s">
        <v>239</v>
      </c>
      <c r="S13" s="611"/>
      <c r="T13" s="611"/>
      <c r="U13" s="611"/>
      <c r="V13" s="611"/>
      <c r="W13" s="611"/>
      <c r="X13" s="611"/>
      <c r="Y13" s="612"/>
      <c r="Z13" s="613" t="s">
        <v>131</v>
      </c>
      <c r="AA13" s="613"/>
      <c r="AB13" s="613"/>
      <c r="AC13" s="613"/>
      <c r="AD13" s="614" t="s">
        <v>239</v>
      </c>
      <c r="AE13" s="614"/>
      <c r="AF13" s="614"/>
      <c r="AG13" s="614"/>
      <c r="AH13" s="614"/>
      <c r="AI13" s="614"/>
      <c r="AJ13" s="614"/>
      <c r="AK13" s="614"/>
      <c r="AL13" s="615" t="s">
        <v>239</v>
      </c>
      <c r="AM13" s="616"/>
      <c r="AN13" s="616"/>
      <c r="AO13" s="617"/>
      <c r="AP13" s="607" t="s">
        <v>259</v>
      </c>
      <c r="AQ13" s="608"/>
      <c r="AR13" s="608"/>
      <c r="AS13" s="608"/>
      <c r="AT13" s="608"/>
      <c r="AU13" s="608"/>
      <c r="AV13" s="608"/>
      <c r="AW13" s="608"/>
      <c r="AX13" s="608"/>
      <c r="AY13" s="608"/>
      <c r="AZ13" s="608"/>
      <c r="BA13" s="608"/>
      <c r="BB13" s="608"/>
      <c r="BC13" s="608"/>
      <c r="BD13" s="608"/>
      <c r="BE13" s="608"/>
      <c r="BF13" s="609"/>
      <c r="BG13" s="610">
        <v>10676096</v>
      </c>
      <c r="BH13" s="611"/>
      <c r="BI13" s="611"/>
      <c r="BJ13" s="611"/>
      <c r="BK13" s="611"/>
      <c r="BL13" s="611"/>
      <c r="BM13" s="611"/>
      <c r="BN13" s="612"/>
      <c r="BO13" s="613">
        <v>43.7</v>
      </c>
      <c r="BP13" s="613"/>
      <c r="BQ13" s="613"/>
      <c r="BR13" s="613"/>
      <c r="BS13" s="614" t="s">
        <v>239</v>
      </c>
      <c r="BT13" s="614"/>
      <c r="BU13" s="614"/>
      <c r="BV13" s="614"/>
      <c r="BW13" s="614"/>
      <c r="BX13" s="614"/>
      <c r="BY13" s="614"/>
      <c r="BZ13" s="614"/>
      <c r="CA13" s="614"/>
      <c r="CB13" s="618"/>
      <c r="CD13" s="607" t="s">
        <v>260</v>
      </c>
      <c r="CE13" s="608"/>
      <c r="CF13" s="608"/>
      <c r="CG13" s="608"/>
      <c r="CH13" s="608"/>
      <c r="CI13" s="608"/>
      <c r="CJ13" s="608"/>
      <c r="CK13" s="608"/>
      <c r="CL13" s="608"/>
      <c r="CM13" s="608"/>
      <c r="CN13" s="608"/>
      <c r="CO13" s="608"/>
      <c r="CP13" s="608"/>
      <c r="CQ13" s="609"/>
      <c r="CR13" s="610">
        <v>6574692</v>
      </c>
      <c r="CS13" s="611"/>
      <c r="CT13" s="611"/>
      <c r="CU13" s="611"/>
      <c r="CV13" s="611"/>
      <c r="CW13" s="611"/>
      <c r="CX13" s="611"/>
      <c r="CY13" s="612"/>
      <c r="CZ13" s="613">
        <v>9</v>
      </c>
      <c r="DA13" s="613"/>
      <c r="DB13" s="613"/>
      <c r="DC13" s="613"/>
      <c r="DD13" s="619">
        <v>1773125</v>
      </c>
      <c r="DE13" s="611"/>
      <c r="DF13" s="611"/>
      <c r="DG13" s="611"/>
      <c r="DH13" s="611"/>
      <c r="DI13" s="611"/>
      <c r="DJ13" s="611"/>
      <c r="DK13" s="611"/>
      <c r="DL13" s="611"/>
      <c r="DM13" s="611"/>
      <c r="DN13" s="611"/>
      <c r="DO13" s="611"/>
      <c r="DP13" s="612"/>
      <c r="DQ13" s="619">
        <v>4727947</v>
      </c>
      <c r="DR13" s="611"/>
      <c r="DS13" s="611"/>
      <c r="DT13" s="611"/>
      <c r="DU13" s="611"/>
      <c r="DV13" s="611"/>
      <c r="DW13" s="611"/>
      <c r="DX13" s="611"/>
      <c r="DY13" s="611"/>
      <c r="DZ13" s="611"/>
      <c r="EA13" s="611"/>
      <c r="EB13" s="611"/>
      <c r="EC13" s="620"/>
    </row>
    <row r="14" spans="2:143" ht="11.25" customHeight="1" x14ac:dyDescent="0.15">
      <c r="B14" s="607" t="s">
        <v>261</v>
      </c>
      <c r="C14" s="608"/>
      <c r="D14" s="608"/>
      <c r="E14" s="608"/>
      <c r="F14" s="608"/>
      <c r="G14" s="608"/>
      <c r="H14" s="608"/>
      <c r="I14" s="608"/>
      <c r="J14" s="608"/>
      <c r="K14" s="608"/>
      <c r="L14" s="608"/>
      <c r="M14" s="608"/>
      <c r="N14" s="608"/>
      <c r="O14" s="608"/>
      <c r="P14" s="608"/>
      <c r="Q14" s="609"/>
      <c r="R14" s="610" t="s">
        <v>239</v>
      </c>
      <c r="S14" s="611"/>
      <c r="T14" s="611"/>
      <c r="U14" s="611"/>
      <c r="V14" s="611"/>
      <c r="W14" s="611"/>
      <c r="X14" s="611"/>
      <c r="Y14" s="612"/>
      <c r="Z14" s="613" t="s">
        <v>239</v>
      </c>
      <c r="AA14" s="613"/>
      <c r="AB14" s="613"/>
      <c r="AC14" s="613"/>
      <c r="AD14" s="614" t="s">
        <v>239</v>
      </c>
      <c r="AE14" s="614"/>
      <c r="AF14" s="614"/>
      <c r="AG14" s="614"/>
      <c r="AH14" s="614"/>
      <c r="AI14" s="614"/>
      <c r="AJ14" s="614"/>
      <c r="AK14" s="614"/>
      <c r="AL14" s="615" t="s">
        <v>239</v>
      </c>
      <c r="AM14" s="616"/>
      <c r="AN14" s="616"/>
      <c r="AO14" s="617"/>
      <c r="AP14" s="607" t="s">
        <v>262</v>
      </c>
      <c r="AQ14" s="608"/>
      <c r="AR14" s="608"/>
      <c r="AS14" s="608"/>
      <c r="AT14" s="608"/>
      <c r="AU14" s="608"/>
      <c r="AV14" s="608"/>
      <c r="AW14" s="608"/>
      <c r="AX14" s="608"/>
      <c r="AY14" s="608"/>
      <c r="AZ14" s="608"/>
      <c r="BA14" s="608"/>
      <c r="BB14" s="608"/>
      <c r="BC14" s="608"/>
      <c r="BD14" s="608"/>
      <c r="BE14" s="608"/>
      <c r="BF14" s="609"/>
      <c r="BG14" s="610">
        <v>517085</v>
      </c>
      <c r="BH14" s="611"/>
      <c r="BI14" s="611"/>
      <c r="BJ14" s="611"/>
      <c r="BK14" s="611"/>
      <c r="BL14" s="611"/>
      <c r="BM14" s="611"/>
      <c r="BN14" s="612"/>
      <c r="BO14" s="613">
        <v>2.1</v>
      </c>
      <c r="BP14" s="613"/>
      <c r="BQ14" s="613"/>
      <c r="BR14" s="613"/>
      <c r="BS14" s="614" t="s">
        <v>239</v>
      </c>
      <c r="BT14" s="614"/>
      <c r="BU14" s="614"/>
      <c r="BV14" s="614"/>
      <c r="BW14" s="614"/>
      <c r="BX14" s="614"/>
      <c r="BY14" s="614"/>
      <c r="BZ14" s="614"/>
      <c r="CA14" s="614"/>
      <c r="CB14" s="618"/>
      <c r="CD14" s="607" t="s">
        <v>263</v>
      </c>
      <c r="CE14" s="608"/>
      <c r="CF14" s="608"/>
      <c r="CG14" s="608"/>
      <c r="CH14" s="608"/>
      <c r="CI14" s="608"/>
      <c r="CJ14" s="608"/>
      <c r="CK14" s="608"/>
      <c r="CL14" s="608"/>
      <c r="CM14" s="608"/>
      <c r="CN14" s="608"/>
      <c r="CO14" s="608"/>
      <c r="CP14" s="608"/>
      <c r="CQ14" s="609"/>
      <c r="CR14" s="610">
        <v>2122631</v>
      </c>
      <c r="CS14" s="611"/>
      <c r="CT14" s="611"/>
      <c r="CU14" s="611"/>
      <c r="CV14" s="611"/>
      <c r="CW14" s="611"/>
      <c r="CX14" s="611"/>
      <c r="CY14" s="612"/>
      <c r="CZ14" s="613">
        <v>2.9</v>
      </c>
      <c r="DA14" s="613"/>
      <c r="DB14" s="613"/>
      <c r="DC14" s="613"/>
      <c r="DD14" s="619">
        <v>28892</v>
      </c>
      <c r="DE14" s="611"/>
      <c r="DF14" s="611"/>
      <c r="DG14" s="611"/>
      <c r="DH14" s="611"/>
      <c r="DI14" s="611"/>
      <c r="DJ14" s="611"/>
      <c r="DK14" s="611"/>
      <c r="DL14" s="611"/>
      <c r="DM14" s="611"/>
      <c r="DN14" s="611"/>
      <c r="DO14" s="611"/>
      <c r="DP14" s="612"/>
      <c r="DQ14" s="619">
        <v>2096971</v>
      </c>
      <c r="DR14" s="611"/>
      <c r="DS14" s="611"/>
      <c r="DT14" s="611"/>
      <c r="DU14" s="611"/>
      <c r="DV14" s="611"/>
      <c r="DW14" s="611"/>
      <c r="DX14" s="611"/>
      <c r="DY14" s="611"/>
      <c r="DZ14" s="611"/>
      <c r="EA14" s="611"/>
      <c r="EB14" s="611"/>
      <c r="EC14" s="620"/>
    </row>
    <row r="15" spans="2:143" ht="11.25" customHeight="1" x14ac:dyDescent="0.15">
      <c r="B15" s="607" t="s">
        <v>264</v>
      </c>
      <c r="C15" s="608"/>
      <c r="D15" s="608"/>
      <c r="E15" s="608"/>
      <c r="F15" s="608"/>
      <c r="G15" s="608"/>
      <c r="H15" s="608"/>
      <c r="I15" s="608"/>
      <c r="J15" s="608"/>
      <c r="K15" s="608"/>
      <c r="L15" s="608"/>
      <c r="M15" s="608"/>
      <c r="N15" s="608"/>
      <c r="O15" s="608"/>
      <c r="P15" s="608"/>
      <c r="Q15" s="609"/>
      <c r="R15" s="610" t="s">
        <v>239</v>
      </c>
      <c r="S15" s="611"/>
      <c r="T15" s="611"/>
      <c r="U15" s="611"/>
      <c r="V15" s="611"/>
      <c r="W15" s="611"/>
      <c r="X15" s="611"/>
      <c r="Y15" s="612"/>
      <c r="Z15" s="613" t="s">
        <v>131</v>
      </c>
      <c r="AA15" s="613"/>
      <c r="AB15" s="613"/>
      <c r="AC15" s="613"/>
      <c r="AD15" s="614" t="s">
        <v>239</v>
      </c>
      <c r="AE15" s="614"/>
      <c r="AF15" s="614"/>
      <c r="AG15" s="614"/>
      <c r="AH15" s="614"/>
      <c r="AI15" s="614"/>
      <c r="AJ15" s="614"/>
      <c r="AK15" s="614"/>
      <c r="AL15" s="615" t="s">
        <v>239</v>
      </c>
      <c r="AM15" s="616"/>
      <c r="AN15" s="616"/>
      <c r="AO15" s="617"/>
      <c r="AP15" s="607" t="s">
        <v>265</v>
      </c>
      <c r="AQ15" s="608"/>
      <c r="AR15" s="608"/>
      <c r="AS15" s="608"/>
      <c r="AT15" s="608"/>
      <c r="AU15" s="608"/>
      <c r="AV15" s="608"/>
      <c r="AW15" s="608"/>
      <c r="AX15" s="608"/>
      <c r="AY15" s="608"/>
      <c r="AZ15" s="608"/>
      <c r="BA15" s="608"/>
      <c r="BB15" s="608"/>
      <c r="BC15" s="608"/>
      <c r="BD15" s="608"/>
      <c r="BE15" s="608"/>
      <c r="BF15" s="609"/>
      <c r="BG15" s="610">
        <v>1106923</v>
      </c>
      <c r="BH15" s="611"/>
      <c r="BI15" s="611"/>
      <c r="BJ15" s="611"/>
      <c r="BK15" s="611"/>
      <c r="BL15" s="611"/>
      <c r="BM15" s="611"/>
      <c r="BN15" s="612"/>
      <c r="BO15" s="613">
        <v>4.5</v>
      </c>
      <c r="BP15" s="613"/>
      <c r="BQ15" s="613"/>
      <c r="BR15" s="613"/>
      <c r="BS15" s="614" t="s">
        <v>239</v>
      </c>
      <c r="BT15" s="614"/>
      <c r="BU15" s="614"/>
      <c r="BV15" s="614"/>
      <c r="BW15" s="614"/>
      <c r="BX15" s="614"/>
      <c r="BY15" s="614"/>
      <c r="BZ15" s="614"/>
      <c r="CA15" s="614"/>
      <c r="CB15" s="618"/>
      <c r="CD15" s="607" t="s">
        <v>266</v>
      </c>
      <c r="CE15" s="608"/>
      <c r="CF15" s="608"/>
      <c r="CG15" s="608"/>
      <c r="CH15" s="608"/>
      <c r="CI15" s="608"/>
      <c r="CJ15" s="608"/>
      <c r="CK15" s="608"/>
      <c r="CL15" s="608"/>
      <c r="CM15" s="608"/>
      <c r="CN15" s="608"/>
      <c r="CO15" s="608"/>
      <c r="CP15" s="608"/>
      <c r="CQ15" s="609"/>
      <c r="CR15" s="610">
        <v>6815333</v>
      </c>
      <c r="CS15" s="611"/>
      <c r="CT15" s="611"/>
      <c r="CU15" s="611"/>
      <c r="CV15" s="611"/>
      <c r="CW15" s="611"/>
      <c r="CX15" s="611"/>
      <c r="CY15" s="612"/>
      <c r="CZ15" s="613">
        <v>9.4</v>
      </c>
      <c r="DA15" s="613"/>
      <c r="DB15" s="613"/>
      <c r="DC15" s="613"/>
      <c r="DD15" s="619">
        <v>1145384</v>
      </c>
      <c r="DE15" s="611"/>
      <c r="DF15" s="611"/>
      <c r="DG15" s="611"/>
      <c r="DH15" s="611"/>
      <c r="DI15" s="611"/>
      <c r="DJ15" s="611"/>
      <c r="DK15" s="611"/>
      <c r="DL15" s="611"/>
      <c r="DM15" s="611"/>
      <c r="DN15" s="611"/>
      <c r="DO15" s="611"/>
      <c r="DP15" s="612"/>
      <c r="DQ15" s="619">
        <v>4650166</v>
      </c>
      <c r="DR15" s="611"/>
      <c r="DS15" s="611"/>
      <c r="DT15" s="611"/>
      <c r="DU15" s="611"/>
      <c r="DV15" s="611"/>
      <c r="DW15" s="611"/>
      <c r="DX15" s="611"/>
      <c r="DY15" s="611"/>
      <c r="DZ15" s="611"/>
      <c r="EA15" s="611"/>
      <c r="EB15" s="611"/>
      <c r="EC15" s="620"/>
    </row>
    <row r="16" spans="2:143" ht="11.25" customHeight="1" x14ac:dyDescent="0.15">
      <c r="B16" s="607" t="s">
        <v>267</v>
      </c>
      <c r="C16" s="608"/>
      <c r="D16" s="608"/>
      <c r="E16" s="608"/>
      <c r="F16" s="608"/>
      <c r="G16" s="608"/>
      <c r="H16" s="608"/>
      <c r="I16" s="608"/>
      <c r="J16" s="608"/>
      <c r="K16" s="608"/>
      <c r="L16" s="608"/>
      <c r="M16" s="608"/>
      <c r="N16" s="608"/>
      <c r="O16" s="608"/>
      <c r="P16" s="608"/>
      <c r="Q16" s="609"/>
      <c r="R16" s="610">
        <v>46004</v>
      </c>
      <c r="S16" s="611"/>
      <c r="T16" s="611"/>
      <c r="U16" s="611"/>
      <c r="V16" s="611"/>
      <c r="W16" s="611"/>
      <c r="X16" s="611"/>
      <c r="Y16" s="612"/>
      <c r="Z16" s="613">
        <v>0.1</v>
      </c>
      <c r="AA16" s="613"/>
      <c r="AB16" s="613"/>
      <c r="AC16" s="613"/>
      <c r="AD16" s="614">
        <v>46004</v>
      </c>
      <c r="AE16" s="614"/>
      <c r="AF16" s="614"/>
      <c r="AG16" s="614"/>
      <c r="AH16" s="614"/>
      <c r="AI16" s="614"/>
      <c r="AJ16" s="614"/>
      <c r="AK16" s="614"/>
      <c r="AL16" s="615">
        <v>0.1</v>
      </c>
      <c r="AM16" s="616"/>
      <c r="AN16" s="616"/>
      <c r="AO16" s="617"/>
      <c r="AP16" s="607" t="s">
        <v>268</v>
      </c>
      <c r="AQ16" s="608"/>
      <c r="AR16" s="608"/>
      <c r="AS16" s="608"/>
      <c r="AT16" s="608"/>
      <c r="AU16" s="608"/>
      <c r="AV16" s="608"/>
      <c r="AW16" s="608"/>
      <c r="AX16" s="608"/>
      <c r="AY16" s="608"/>
      <c r="AZ16" s="608"/>
      <c r="BA16" s="608"/>
      <c r="BB16" s="608"/>
      <c r="BC16" s="608"/>
      <c r="BD16" s="608"/>
      <c r="BE16" s="608"/>
      <c r="BF16" s="609"/>
      <c r="BG16" s="610" t="s">
        <v>239</v>
      </c>
      <c r="BH16" s="611"/>
      <c r="BI16" s="611"/>
      <c r="BJ16" s="611"/>
      <c r="BK16" s="611"/>
      <c r="BL16" s="611"/>
      <c r="BM16" s="611"/>
      <c r="BN16" s="612"/>
      <c r="BO16" s="613" t="s">
        <v>239</v>
      </c>
      <c r="BP16" s="613"/>
      <c r="BQ16" s="613"/>
      <c r="BR16" s="613"/>
      <c r="BS16" s="614" t="s">
        <v>239</v>
      </c>
      <c r="BT16" s="614"/>
      <c r="BU16" s="614"/>
      <c r="BV16" s="614"/>
      <c r="BW16" s="614"/>
      <c r="BX16" s="614"/>
      <c r="BY16" s="614"/>
      <c r="BZ16" s="614"/>
      <c r="CA16" s="614"/>
      <c r="CB16" s="618"/>
      <c r="CD16" s="607" t="s">
        <v>269</v>
      </c>
      <c r="CE16" s="608"/>
      <c r="CF16" s="608"/>
      <c r="CG16" s="608"/>
      <c r="CH16" s="608"/>
      <c r="CI16" s="608"/>
      <c r="CJ16" s="608"/>
      <c r="CK16" s="608"/>
      <c r="CL16" s="608"/>
      <c r="CM16" s="608"/>
      <c r="CN16" s="608"/>
      <c r="CO16" s="608"/>
      <c r="CP16" s="608"/>
      <c r="CQ16" s="609"/>
      <c r="CR16" s="610">
        <v>144543</v>
      </c>
      <c r="CS16" s="611"/>
      <c r="CT16" s="611"/>
      <c r="CU16" s="611"/>
      <c r="CV16" s="611"/>
      <c r="CW16" s="611"/>
      <c r="CX16" s="611"/>
      <c r="CY16" s="612"/>
      <c r="CZ16" s="613">
        <v>0.2</v>
      </c>
      <c r="DA16" s="613"/>
      <c r="DB16" s="613"/>
      <c r="DC16" s="613"/>
      <c r="DD16" s="619" t="s">
        <v>239</v>
      </c>
      <c r="DE16" s="611"/>
      <c r="DF16" s="611"/>
      <c r="DG16" s="611"/>
      <c r="DH16" s="611"/>
      <c r="DI16" s="611"/>
      <c r="DJ16" s="611"/>
      <c r="DK16" s="611"/>
      <c r="DL16" s="611"/>
      <c r="DM16" s="611"/>
      <c r="DN16" s="611"/>
      <c r="DO16" s="611"/>
      <c r="DP16" s="612"/>
      <c r="DQ16" s="619">
        <v>31615</v>
      </c>
      <c r="DR16" s="611"/>
      <c r="DS16" s="611"/>
      <c r="DT16" s="611"/>
      <c r="DU16" s="611"/>
      <c r="DV16" s="611"/>
      <c r="DW16" s="611"/>
      <c r="DX16" s="611"/>
      <c r="DY16" s="611"/>
      <c r="DZ16" s="611"/>
      <c r="EA16" s="611"/>
      <c r="EB16" s="611"/>
      <c r="EC16" s="620"/>
    </row>
    <row r="17" spans="2:133" ht="11.25" customHeight="1" x14ac:dyDescent="0.15">
      <c r="B17" s="607" t="s">
        <v>270</v>
      </c>
      <c r="C17" s="608"/>
      <c r="D17" s="608"/>
      <c r="E17" s="608"/>
      <c r="F17" s="608"/>
      <c r="G17" s="608"/>
      <c r="H17" s="608"/>
      <c r="I17" s="608"/>
      <c r="J17" s="608"/>
      <c r="K17" s="608"/>
      <c r="L17" s="608"/>
      <c r="M17" s="608"/>
      <c r="N17" s="608"/>
      <c r="O17" s="608"/>
      <c r="P17" s="608"/>
      <c r="Q17" s="609"/>
      <c r="R17" s="610">
        <v>391425</v>
      </c>
      <c r="S17" s="611"/>
      <c r="T17" s="611"/>
      <c r="U17" s="611"/>
      <c r="V17" s="611"/>
      <c r="W17" s="611"/>
      <c r="X17" s="611"/>
      <c r="Y17" s="612"/>
      <c r="Z17" s="613">
        <v>0.5</v>
      </c>
      <c r="AA17" s="613"/>
      <c r="AB17" s="613"/>
      <c r="AC17" s="613"/>
      <c r="AD17" s="614">
        <v>391425</v>
      </c>
      <c r="AE17" s="614"/>
      <c r="AF17" s="614"/>
      <c r="AG17" s="614"/>
      <c r="AH17" s="614"/>
      <c r="AI17" s="614"/>
      <c r="AJ17" s="614"/>
      <c r="AK17" s="614"/>
      <c r="AL17" s="615">
        <v>1.1000000000000001</v>
      </c>
      <c r="AM17" s="616"/>
      <c r="AN17" s="616"/>
      <c r="AO17" s="617"/>
      <c r="AP17" s="607" t="s">
        <v>271</v>
      </c>
      <c r="AQ17" s="608"/>
      <c r="AR17" s="608"/>
      <c r="AS17" s="608"/>
      <c r="AT17" s="608"/>
      <c r="AU17" s="608"/>
      <c r="AV17" s="608"/>
      <c r="AW17" s="608"/>
      <c r="AX17" s="608"/>
      <c r="AY17" s="608"/>
      <c r="AZ17" s="608"/>
      <c r="BA17" s="608"/>
      <c r="BB17" s="608"/>
      <c r="BC17" s="608"/>
      <c r="BD17" s="608"/>
      <c r="BE17" s="608"/>
      <c r="BF17" s="609"/>
      <c r="BG17" s="610" t="s">
        <v>239</v>
      </c>
      <c r="BH17" s="611"/>
      <c r="BI17" s="611"/>
      <c r="BJ17" s="611"/>
      <c r="BK17" s="611"/>
      <c r="BL17" s="611"/>
      <c r="BM17" s="611"/>
      <c r="BN17" s="612"/>
      <c r="BO17" s="613" t="s">
        <v>131</v>
      </c>
      <c r="BP17" s="613"/>
      <c r="BQ17" s="613"/>
      <c r="BR17" s="613"/>
      <c r="BS17" s="614" t="s">
        <v>239</v>
      </c>
      <c r="BT17" s="614"/>
      <c r="BU17" s="614"/>
      <c r="BV17" s="614"/>
      <c r="BW17" s="614"/>
      <c r="BX17" s="614"/>
      <c r="BY17" s="614"/>
      <c r="BZ17" s="614"/>
      <c r="CA17" s="614"/>
      <c r="CB17" s="618"/>
      <c r="CD17" s="607" t="s">
        <v>272</v>
      </c>
      <c r="CE17" s="608"/>
      <c r="CF17" s="608"/>
      <c r="CG17" s="608"/>
      <c r="CH17" s="608"/>
      <c r="CI17" s="608"/>
      <c r="CJ17" s="608"/>
      <c r="CK17" s="608"/>
      <c r="CL17" s="608"/>
      <c r="CM17" s="608"/>
      <c r="CN17" s="608"/>
      <c r="CO17" s="608"/>
      <c r="CP17" s="608"/>
      <c r="CQ17" s="609"/>
      <c r="CR17" s="610">
        <v>6030216</v>
      </c>
      <c r="CS17" s="611"/>
      <c r="CT17" s="611"/>
      <c r="CU17" s="611"/>
      <c r="CV17" s="611"/>
      <c r="CW17" s="611"/>
      <c r="CX17" s="611"/>
      <c r="CY17" s="612"/>
      <c r="CZ17" s="613">
        <v>8.3000000000000007</v>
      </c>
      <c r="DA17" s="613"/>
      <c r="DB17" s="613"/>
      <c r="DC17" s="613"/>
      <c r="DD17" s="619" t="s">
        <v>131</v>
      </c>
      <c r="DE17" s="611"/>
      <c r="DF17" s="611"/>
      <c r="DG17" s="611"/>
      <c r="DH17" s="611"/>
      <c r="DI17" s="611"/>
      <c r="DJ17" s="611"/>
      <c r="DK17" s="611"/>
      <c r="DL17" s="611"/>
      <c r="DM17" s="611"/>
      <c r="DN17" s="611"/>
      <c r="DO17" s="611"/>
      <c r="DP17" s="612"/>
      <c r="DQ17" s="619">
        <v>5773855</v>
      </c>
      <c r="DR17" s="611"/>
      <c r="DS17" s="611"/>
      <c r="DT17" s="611"/>
      <c r="DU17" s="611"/>
      <c r="DV17" s="611"/>
      <c r="DW17" s="611"/>
      <c r="DX17" s="611"/>
      <c r="DY17" s="611"/>
      <c r="DZ17" s="611"/>
      <c r="EA17" s="611"/>
      <c r="EB17" s="611"/>
      <c r="EC17" s="620"/>
    </row>
    <row r="18" spans="2:133" ht="11.25" customHeight="1" x14ac:dyDescent="0.15">
      <c r="B18" s="607" t="s">
        <v>273</v>
      </c>
      <c r="C18" s="608"/>
      <c r="D18" s="608"/>
      <c r="E18" s="608"/>
      <c r="F18" s="608"/>
      <c r="G18" s="608"/>
      <c r="H18" s="608"/>
      <c r="I18" s="608"/>
      <c r="J18" s="608"/>
      <c r="K18" s="608"/>
      <c r="L18" s="608"/>
      <c r="M18" s="608"/>
      <c r="N18" s="608"/>
      <c r="O18" s="608"/>
      <c r="P18" s="608"/>
      <c r="Q18" s="609"/>
      <c r="R18" s="610">
        <v>151270</v>
      </c>
      <c r="S18" s="611"/>
      <c r="T18" s="611"/>
      <c r="U18" s="611"/>
      <c r="V18" s="611"/>
      <c r="W18" s="611"/>
      <c r="X18" s="611"/>
      <c r="Y18" s="612"/>
      <c r="Z18" s="613">
        <v>0.2</v>
      </c>
      <c r="AA18" s="613"/>
      <c r="AB18" s="613"/>
      <c r="AC18" s="613"/>
      <c r="AD18" s="614">
        <v>151270</v>
      </c>
      <c r="AE18" s="614"/>
      <c r="AF18" s="614"/>
      <c r="AG18" s="614"/>
      <c r="AH18" s="614"/>
      <c r="AI18" s="614"/>
      <c r="AJ18" s="614"/>
      <c r="AK18" s="614"/>
      <c r="AL18" s="615">
        <v>0.4</v>
      </c>
      <c r="AM18" s="616"/>
      <c r="AN18" s="616"/>
      <c r="AO18" s="617"/>
      <c r="AP18" s="607" t="s">
        <v>274</v>
      </c>
      <c r="AQ18" s="608"/>
      <c r="AR18" s="608"/>
      <c r="AS18" s="608"/>
      <c r="AT18" s="608"/>
      <c r="AU18" s="608"/>
      <c r="AV18" s="608"/>
      <c r="AW18" s="608"/>
      <c r="AX18" s="608"/>
      <c r="AY18" s="608"/>
      <c r="AZ18" s="608"/>
      <c r="BA18" s="608"/>
      <c r="BB18" s="608"/>
      <c r="BC18" s="608"/>
      <c r="BD18" s="608"/>
      <c r="BE18" s="608"/>
      <c r="BF18" s="609"/>
      <c r="BG18" s="610" t="s">
        <v>239</v>
      </c>
      <c r="BH18" s="611"/>
      <c r="BI18" s="611"/>
      <c r="BJ18" s="611"/>
      <c r="BK18" s="611"/>
      <c r="BL18" s="611"/>
      <c r="BM18" s="611"/>
      <c r="BN18" s="612"/>
      <c r="BO18" s="613" t="s">
        <v>131</v>
      </c>
      <c r="BP18" s="613"/>
      <c r="BQ18" s="613"/>
      <c r="BR18" s="613"/>
      <c r="BS18" s="614" t="s">
        <v>131</v>
      </c>
      <c r="BT18" s="614"/>
      <c r="BU18" s="614"/>
      <c r="BV18" s="614"/>
      <c r="BW18" s="614"/>
      <c r="BX18" s="614"/>
      <c r="BY18" s="614"/>
      <c r="BZ18" s="614"/>
      <c r="CA18" s="614"/>
      <c r="CB18" s="618"/>
      <c r="CD18" s="607" t="s">
        <v>275</v>
      </c>
      <c r="CE18" s="608"/>
      <c r="CF18" s="608"/>
      <c r="CG18" s="608"/>
      <c r="CH18" s="608"/>
      <c r="CI18" s="608"/>
      <c r="CJ18" s="608"/>
      <c r="CK18" s="608"/>
      <c r="CL18" s="608"/>
      <c r="CM18" s="608"/>
      <c r="CN18" s="608"/>
      <c r="CO18" s="608"/>
      <c r="CP18" s="608"/>
      <c r="CQ18" s="609"/>
      <c r="CR18" s="610">
        <v>243815</v>
      </c>
      <c r="CS18" s="611"/>
      <c r="CT18" s="611"/>
      <c r="CU18" s="611"/>
      <c r="CV18" s="611"/>
      <c r="CW18" s="611"/>
      <c r="CX18" s="611"/>
      <c r="CY18" s="612"/>
      <c r="CZ18" s="613">
        <v>0.3</v>
      </c>
      <c r="DA18" s="613"/>
      <c r="DB18" s="613"/>
      <c r="DC18" s="613"/>
      <c r="DD18" s="619" t="s">
        <v>131</v>
      </c>
      <c r="DE18" s="611"/>
      <c r="DF18" s="611"/>
      <c r="DG18" s="611"/>
      <c r="DH18" s="611"/>
      <c r="DI18" s="611"/>
      <c r="DJ18" s="611"/>
      <c r="DK18" s="611"/>
      <c r="DL18" s="611"/>
      <c r="DM18" s="611"/>
      <c r="DN18" s="611"/>
      <c r="DO18" s="611"/>
      <c r="DP18" s="612"/>
      <c r="DQ18" s="619">
        <v>243815</v>
      </c>
      <c r="DR18" s="611"/>
      <c r="DS18" s="611"/>
      <c r="DT18" s="611"/>
      <c r="DU18" s="611"/>
      <c r="DV18" s="611"/>
      <c r="DW18" s="611"/>
      <c r="DX18" s="611"/>
      <c r="DY18" s="611"/>
      <c r="DZ18" s="611"/>
      <c r="EA18" s="611"/>
      <c r="EB18" s="611"/>
      <c r="EC18" s="620"/>
    </row>
    <row r="19" spans="2:133" ht="11.25" customHeight="1" x14ac:dyDescent="0.15">
      <c r="B19" s="607" t="s">
        <v>276</v>
      </c>
      <c r="C19" s="608"/>
      <c r="D19" s="608"/>
      <c r="E19" s="608"/>
      <c r="F19" s="608"/>
      <c r="G19" s="608"/>
      <c r="H19" s="608"/>
      <c r="I19" s="608"/>
      <c r="J19" s="608"/>
      <c r="K19" s="608"/>
      <c r="L19" s="608"/>
      <c r="M19" s="608"/>
      <c r="N19" s="608"/>
      <c r="O19" s="608"/>
      <c r="P19" s="608"/>
      <c r="Q19" s="609"/>
      <c r="R19" s="610">
        <v>148256</v>
      </c>
      <c r="S19" s="611"/>
      <c r="T19" s="611"/>
      <c r="U19" s="611"/>
      <c r="V19" s="611"/>
      <c r="W19" s="611"/>
      <c r="X19" s="611"/>
      <c r="Y19" s="612"/>
      <c r="Z19" s="613">
        <v>0.2</v>
      </c>
      <c r="AA19" s="613"/>
      <c r="AB19" s="613"/>
      <c r="AC19" s="613"/>
      <c r="AD19" s="614">
        <v>148256</v>
      </c>
      <c r="AE19" s="614"/>
      <c r="AF19" s="614"/>
      <c r="AG19" s="614"/>
      <c r="AH19" s="614"/>
      <c r="AI19" s="614"/>
      <c r="AJ19" s="614"/>
      <c r="AK19" s="614"/>
      <c r="AL19" s="615">
        <v>0.4</v>
      </c>
      <c r="AM19" s="616"/>
      <c r="AN19" s="616"/>
      <c r="AO19" s="617"/>
      <c r="AP19" s="607" t="s">
        <v>277</v>
      </c>
      <c r="AQ19" s="608"/>
      <c r="AR19" s="608"/>
      <c r="AS19" s="608"/>
      <c r="AT19" s="608"/>
      <c r="AU19" s="608"/>
      <c r="AV19" s="608"/>
      <c r="AW19" s="608"/>
      <c r="AX19" s="608"/>
      <c r="AY19" s="608"/>
      <c r="AZ19" s="608"/>
      <c r="BA19" s="608"/>
      <c r="BB19" s="608"/>
      <c r="BC19" s="608"/>
      <c r="BD19" s="608"/>
      <c r="BE19" s="608"/>
      <c r="BF19" s="609"/>
      <c r="BG19" s="610">
        <v>1629665</v>
      </c>
      <c r="BH19" s="611"/>
      <c r="BI19" s="611"/>
      <c r="BJ19" s="611"/>
      <c r="BK19" s="611"/>
      <c r="BL19" s="611"/>
      <c r="BM19" s="611"/>
      <c r="BN19" s="612"/>
      <c r="BO19" s="613">
        <v>6.7</v>
      </c>
      <c r="BP19" s="613"/>
      <c r="BQ19" s="613"/>
      <c r="BR19" s="613"/>
      <c r="BS19" s="614" t="s">
        <v>239</v>
      </c>
      <c r="BT19" s="614"/>
      <c r="BU19" s="614"/>
      <c r="BV19" s="614"/>
      <c r="BW19" s="614"/>
      <c r="BX19" s="614"/>
      <c r="BY19" s="614"/>
      <c r="BZ19" s="614"/>
      <c r="CA19" s="614"/>
      <c r="CB19" s="618"/>
      <c r="CD19" s="607" t="s">
        <v>278</v>
      </c>
      <c r="CE19" s="608"/>
      <c r="CF19" s="608"/>
      <c r="CG19" s="608"/>
      <c r="CH19" s="608"/>
      <c r="CI19" s="608"/>
      <c r="CJ19" s="608"/>
      <c r="CK19" s="608"/>
      <c r="CL19" s="608"/>
      <c r="CM19" s="608"/>
      <c r="CN19" s="608"/>
      <c r="CO19" s="608"/>
      <c r="CP19" s="608"/>
      <c r="CQ19" s="609"/>
      <c r="CR19" s="610" t="s">
        <v>239</v>
      </c>
      <c r="CS19" s="611"/>
      <c r="CT19" s="611"/>
      <c r="CU19" s="611"/>
      <c r="CV19" s="611"/>
      <c r="CW19" s="611"/>
      <c r="CX19" s="611"/>
      <c r="CY19" s="612"/>
      <c r="CZ19" s="613" t="s">
        <v>239</v>
      </c>
      <c r="DA19" s="613"/>
      <c r="DB19" s="613"/>
      <c r="DC19" s="613"/>
      <c r="DD19" s="619" t="s">
        <v>131</v>
      </c>
      <c r="DE19" s="611"/>
      <c r="DF19" s="611"/>
      <c r="DG19" s="611"/>
      <c r="DH19" s="611"/>
      <c r="DI19" s="611"/>
      <c r="DJ19" s="611"/>
      <c r="DK19" s="611"/>
      <c r="DL19" s="611"/>
      <c r="DM19" s="611"/>
      <c r="DN19" s="611"/>
      <c r="DO19" s="611"/>
      <c r="DP19" s="612"/>
      <c r="DQ19" s="619" t="s">
        <v>239</v>
      </c>
      <c r="DR19" s="611"/>
      <c r="DS19" s="611"/>
      <c r="DT19" s="611"/>
      <c r="DU19" s="611"/>
      <c r="DV19" s="611"/>
      <c r="DW19" s="611"/>
      <c r="DX19" s="611"/>
      <c r="DY19" s="611"/>
      <c r="DZ19" s="611"/>
      <c r="EA19" s="611"/>
      <c r="EB19" s="611"/>
      <c r="EC19" s="620"/>
    </row>
    <row r="20" spans="2:133" ht="11.25" customHeight="1" x14ac:dyDescent="0.15">
      <c r="B20" s="623" t="s">
        <v>279</v>
      </c>
      <c r="C20" s="624"/>
      <c r="D20" s="624"/>
      <c r="E20" s="624"/>
      <c r="F20" s="624"/>
      <c r="G20" s="624"/>
      <c r="H20" s="624"/>
      <c r="I20" s="624"/>
      <c r="J20" s="624"/>
      <c r="K20" s="624"/>
      <c r="L20" s="624"/>
      <c r="M20" s="624"/>
      <c r="N20" s="624"/>
      <c r="O20" s="624"/>
      <c r="P20" s="624"/>
      <c r="Q20" s="625"/>
      <c r="R20" s="610">
        <v>3014</v>
      </c>
      <c r="S20" s="611"/>
      <c r="T20" s="611"/>
      <c r="U20" s="611"/>
      <c r="V20" s="611"/>
      <c r="W20" s="611"/>
      <c r="X20" s="611"/>
      <c r="Y20" s="612"/>
      <c r="Z20" s="613">
        <v>0</v>
      </c>
      <c r="AA20" s="613"/>
      <c r="AB20" s="613"/>
      <c r="AC20" s="613"/>
      <c r="AD20" s="614">
        <v>3014</v>
      </c>
      <c r="AE20" s="614"/>
      <c r="AF20" s="614"/>
      <c r="AG20" s="614"/>
      <c r="AH20" s="614"/>
      <c r="AI20" s="614"/>
      <c r="AJ20" s="614"/>
      <c r="AK20" s="614"/>
      <c r="AL20" s="615">
        <v>0</v>
      </c>
      <c r="AM20" s="616"/>
      <c r="AN20" s="616"/>
      <c r="AO20" s="617"/>
      <c r="AP20" s="607" t="s">
        <v>280</v>
      </c>
      <c r="AQ20" s="608"/>
      <c r="AR20" s="608"/>
      <c r="AS20" s="608"/>
      <c r="AT20" s="608"/>
      <c r="AU20" s="608"/>
      <c r="AV20" s="608"/>
      <c r="AW20" s="608"/>
      <c r="AX20" s="608"/>
      <c r="AY20" s="608"/>
      <c r="AZ20" s="608"/>
      <c r="BA20" s="608"/>
      <c r="BB20" s="608"/>
      <c r="BC20" s="608"/>
      <c r="BD20" s="608"/>
      <c r="BE20" s="608"/>
      <c r="BF20" s="609"/>
      <c r="BG20" s="610">
        <v>1629665</v>
      </c>
      <c r="BH20" s="611"/>
      <c r="BI20" s="611"/>
      <c r="BJ20" s="611"/>
      <c r="BK20" s="611"/>
      <c r="BL20" s="611"/>
      <c r="BM20" s="611"/>
      <c r="BN20" s="612"/>
      <c r="BO20" s="613">
        <v>6.7</v>
      </c>
      <c r="BP20" s="613"/>
      <c r="BQ20" s="613"/>
      <c r="BR20" s="613"/>
      <c r="BS20" s="614" t="s">
        <v>239</v>
      </c>
      <c r="BT20" s="614"/>
      <c r="BU20" s="614"/>
      <c r="BV20" s="614"/>
      <c r="BW20" s="614"/>
      <c r="BX20" s="614"/>
      <c r="BY20" s="614"/>
      <c r="BZ20" s="614"/>
      <c r="CA20" s="614"/>
      <c r="CB20" s="618"/>
      <c r="CD20" s="607" t="s">
        <v>281</v>
      </c>
      <c r="CE20" s="608"/>
      <c r="CF20" s="608"/>
      <c r="CG20" s="608"/>
      <c r="CH20" s="608"/>
      <c r="CI20" s="608"/>
      <c r="CJ20" s="608"/>
      <c r="CK20" s="608"/>
      <c r="CL20" s="608"/>
      <c r="CM20" s="608"/>
      <c r="CN20" s="608"/>
      <c r="CO20" s="608"/>
      <c r="CP20" s="608"/>
      <c r="CQ20" s="609"/>
      <c r="CR20" s="610">
        <v>72856043</v>
      </c>
      <c r="CS20" s="611"/>
      <c r="CT20" s="611"/>
      <c r="CU20" s="611"/>
      <c r="CV20" s="611"/>
      <c r="CW20" s="611"/>
      <c r="CX20" s="611"/>
      <c r="CY20" s="612"/>
      <c r="CZ20" s="613">
        <v>100</v>
      </c>
      <c r="DA20" s="613"/>
      <c r="DB20" s="613"/>
      <c r="DC20" s="613"/>
      <c r="DD20" s="619">
        <v>5207116</v>
      </c>
      <c r="DE20" s="611"/>
      <c r="DF20" s="611"/>
      <c r="DG20" s="611"/>
      <c r="DH20" s="611"/>
      <c r="DI20" s="611"/>
      <c r="DJ20" s="611"/>
      <c r="DK20" s="611"/>
      <c r="DL20" s="611"/>
      <c r="DM20" s="611"/>
      <c r="DN20" s="611"/>
      <c r="DO20" s="611"/>
      <c r="DP20" s="612"/>
      <c r="DQ20" s="619">
        <v>45333154</v>
      </c>
      <c r="DR20" s="611"/>
      <c r="DS20" s="611"/>
      <c r="DT20" s="611"/>
      <c r="DU20" s="611"/>
      <c r="DV20" s="611"/>
      <c r="DW20" s="611"/>
      <c r="DX20" s="611"/>
      <c r="DY20" s="611"/>
      <c r="DZ20" s="611"/>
      <c r="EA20" s="611"/>
      <c r="EB20" s="611"/>
      <c r="EC20" s="620"/>
    </row>
    <row r="21" spans="2:133" ht="11.25" customHeight="1" x14ac:dyDescent="0.15">
      <c r="B21" s="607" t="s">
        <v>282</v>
      </c>
      <c r="C21" s="608"/>
      <c r="D21" s="608"/>
      <c r="E21" s="608"/>
      <c r="F21" s="608"/>
      <c r="G21" s="608"/>
      <c r="H21" s="608"/>
      <c r="I21" s="608"/>
      <c r="J21" s="608"/>
      <c r="K21" s="608"/>
      <c r="L21" s="608"/>
      <c r="M21" s="608"/>
      <c r="N21" s="608"/>
      <c r="O21" s="608"/>
      <c r="P21" s="608"/>
      <c r="Q21" s="609"/>
      <c r="R21" s="610">
        <v>10169985</v>
      </c>
      <c r="S21" s="611"/>
      <c r="T21" s="611"/>
      <c r="U21" s="611"/>
      <c r="V21" s="611"/>
      <c r="W21" s="611"/>
      <c r="X21" s="611"/>
      <c r="Y21" s="612"/>
      <c r="Z21" s="613">
        <v>13.5</v>
      </c>
      <c r="AA21" s="613"/>
      <c r="AB21" s="613"/>
      <c r="AC21" s="613"/>
      <c r="AD21" s="614">
        <v>8982040</v>
      </c>
      <c r="AE21" s="614"/>
      <c r="AF21" s="614"/>
      <c r="AG21" s="614"/>
      <c r="AH21" s="614"/>
      <c r="AI21" s="614"/>
      <c r="AJ21" s="614"/>
      <c r="AK21" s="614"/>
      <c r="AL21" s="615">
        <v>24.1</v>
      </c>
      <c r="AM21" s="616"/>
      <c r="AN21" s="616"/>
      <c r="AO21" s="617"/>
      <c r="AP21" s="607" t="s">
        <v>283</v>
      </c>
      <c r="AQ21" s="626"/>
      <c r="AR21" s="626"/>
      <c r="AS21" s="626"/>
      <c r="AT21" s="626"/>
      <c r="AU21" s="626"/>
      <c r="AV21" s="626"/>
      <c r="AW21" s="626"/>
      <c r="AX21" s="626"/>
      <c r="AY21" s="626"/>
      <c r="AZ21" s="626"/>
      <c r="BA21" s="626"/>
      <c r="BB21" s="626"/>
      <c r="BC21" s="626"/>
      <c r="BD21" s="626"/>
      <c r="BE21" s="626"/>
      <c r="BF21" s="627"/>
      <c r="BG21" s="610">
        <v>1001</v>
      </c>
      <c r="BH21" s="611"/>
      <c r="BI21" s="611"/>
      <c r="BJ21" s="611"/>
      <c r="BK21" s="611"/>
      <c r="BL21" s="611"/>
      <c r="BM21" s="611"/>
      <c r="BN21" s="612"/>
      <c r="BO21" s="613">
        <v>0</v>
      </c>
      <c r="BP21" s="613"/>
      <c r="BQ21" s="613"/>
      <c r="BR21" s="613"/>
      <c r="BS21" s="614" t="s">
        <v>239</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15">
      <c r="B22" s="607" t="s">
        <v>284</v>
      </c>
      <c r="C22" s="608"/>
      <c r="D22" s="608"/>
      <c r="E22" s="608"/>
      <c r="F22" s="608"/>
      <c r="G22" s="608"/>
      <c r="H22" s="608"/>
      <c r="I22" s="608"/>
      <c r="J22" s="608"/>
      <c r="K22" s="608"/>
      <c r="L22" s="608"/>
      <c r="M22" s="608"/>
      <c r="N22" s="608"/>
      <c r="O22" s="608"/>
      <c r="P22" s="608"/>
      <c r="Q22" s="609"/>
      <c r="R22" s="610">
        <v>8982040</v>
      </c>
      <c r="S22" s="611"/>
      <c r="T22" s="611"/>
      <c r="U22" s="611"/>
      <c r="V22" s="611"/>
      <c r="W22" s="611"/>
      <c r="X22" s="611"/>
      <c r="Y22" s="612"/>
      <c r="Z22" s="613">
        <v>11.9</v>
      </c>
      <c r="AA22" s="613"/>
      <c r="AB22" s="613"/>
      <c r="AC22" s="613"/>
      <c r="AD22" s="614">
        <v>8982040</v>
      </c>
      <c r="AE22" s="614"/>
      <c r="AF22" s="614"/>
      <c r="AG22" s="614"/>
      <c r="AH22" s="614"/>
      <c r="AI22" s="614"/>
      <c r="AJ22" s="614"/>
      <c r="AK22" s="614"/>
      <c r="AL22" s="615">
        <v>24.1</v>
      </c>
      <c r="AM22" s="616"/>
      <c r="AN22" s="616"/>
      <c r="AO22" s="617"/>
      <c r="AP22" s="607" t="s">
        <v>285</v>
      </c>
      <c r="AQ22" s="626"/>
      <c r="AR22" s="626"/>
      <c r="AS22" s="626"/>
      <c r="AT22" s="626"/>
      <c r="AU22" s="626"/>
      <c r="AV22" s="626"/>
      <c r="AW22" s="626"/>
      <c r="AX22" s="626"/>
      <c r="AY22" s="626"/>
      <c r="AZ22" s="626"/>
      <c r="BA22" s="626"/>
      <c r="BB22" s="626"/>
      <c r="BC22" s="626"/>
      <c r="BD22" s="626"/>
      <c r="BE22" s="626"/>
      <c r="BF22" s="627"/>
      <c r="BG22" s="610" t="s">
        <v>131</v>
      </c>
      <c r="BH22" s="611"/>
      <c r="BI22" s="611"/>
      <c r="BJ22" s="611"/>
      <c r="BK22" s="611"/>
      <c r="BL22" s="611"/>
      <c r="BM22" s="611"/>
      <c r="BN22" s="612"/>
      <c r="BO22" s="613" t="s">
        <v>239</v>
      </c>
      <c r="BP22" s="613"/>
      <c r="BQ22" s="613"/>
      <c r="BR22" s="613"/>
      <c r="BS22" s="614" t="s">
        <v>239</v>
      </c>
      <c r="BT22" s="614"/>
      <c r="BU22" s="614"/>
      <c r="BV22" s="614"/>
      <c r="BW22" s="614"/>
      <c r="BX22" s="614"/>
      <c r="BY22" s="614"/>
      <c r="BZ22" s="614"/>
      <c r="CA22" s="614"/>
      <c r="CB22" s="618"/>
      <c r="CD22" s="592" t="s">
        <v>286</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15">
      <c r="B23" s="607" t="s">
        <v>287</v>
      </c>
      <c r="C23" s="608"/>
      <c r="D23" s="608"/>
      <c r="E23" s="608"/>
      <c r="F23" s="608"/>
      <c r="G23" s="608"/>
      <c r="H23" s="608"/>
      <c r="I23" s="608"/>
      <c r="J23" s="608"/>
      <c r="K23" s="608"/>
      <c r="L23" s="608"/>
      <c r="M23" s="608"/>
      <c r="N23" s="608"/>
      <c r="O23" s="608"/>
      <c r="P23" s="608"/>
      <c r="Q23" s="609"/>
      <c r="R23" s="610">
        <v>1187945</v>
      </c>
      <c r="S23" s="611"/>
      <c r="T23" s="611"/>
      <c r="U23" s="611"/>
      <c r="V23" s="611"/>
      <c r="W23" s="611"/>
      <c r="X23" s="611"/>
      <c r="Y23" s="612"/>
      <c r="Z23" s="613">
        <v>1.6</v>
      </c>
      <c r="AA23" s="613"/>
      <c r="AB23" s="613"/>
      <c r="AC23" s="613"/>
      <c r="AD23" s="614" t="s">
        <v>131</v>
      </c>
      <c r="AE23" s="614"/>
      <c r="AF23" s="614"/>
      <c r="AG23" s="614"/>
      <c r="AH23" s="614"/>
      <c r="AI23" s="614"/>
      <c r="AJ23" s="614"/>
      <c r="AK23" s="614"/>
      <c r="AL23" s="615" t="s">
        <v>239</v>
      </c>
      <c r="AM23" s="616"/>
      <c r="AN23" s="616"/>
      <c r="AO23" s="617"/>
      <c r="AP23" s="607" t="s">
        <v>288</v>
      </c>
      <c r="AQ23" s="626"/>
      <c r="AR23" s="626"/>
      <c r="AS23" s="626"/>
      <c r="AT23" s="626"/>
      <c r="AU23" s="626"/>
      <c r="AV23" s="626"/>
      <c r="AW23" s="626"/>
      <c r="AX23" s="626"/>
      <c r="AY23" s="626"/>
      <c r="AZ23" s="626"/>
      <c r="BA23" s="626"/>
      <c r="BB23" s="626"/>
      <c r="BC23" s="626"/>
      <c r="BD23" s="626"/>
      <c r="BE23" s="626"/>
      <c r="BF23" s="627"/>
      <c r="BG23" s="610">
        <v>1628664</v>
      </c>
      <c r="BH23" s="611"/>
      <c r="BI23" s="611"/>
      <c r="BJ23" s="611"/>
      <c r="BK23" s="611"/>
      <c r="BL23" s="611"/>
      <c r="BM23" s="611"/>
      <c r="BN23" s="612"/>
      <c r="BO23" s="613">
        <v>6.7</v>
      </c>
      <c r="BP23" s="613"/>
      <c r="BQ23" s="613"/>
      <c r="BR23" s="613"/>
      <c r="BS23" s="614" t="s">
        <v>131</v>
      </c>
      <c r="BT23" s="614"/>
      <c r="BU23" s="614"/>
      <c r="BV23" s="614"/>
      <c r="BW23" s="614"/>
      <c r="BX23" s="614"/>
      <c r="BY23" s="614"/>
      <c r="BZ23" s="614"/>
      <c r="CA23" s="614"/>
      <c r="CB23" s="618"/>
      <c r="CD23" s="592" t="s">
        <v>227</v>
      </c>
      <c r="CE23" s="593"/>
      <c r="CF23" s="593"/>
      <c r="CG23" s="593"/>
      <c r="CH23" s="593"/>
      <c r="CI23" s="593"/>
      <c r="CJ23" s="593"/>
      <c r="CK23" s="593"/>
      <c r="CL23" s="593"/>
      <c r="CM23" s="593"/>
      <c r="CN23" s="593"/>
      <c r="CO23" s="593"/>
      <c r="CP23" s="593"/>
      <c r="CQ23" s="594"/>
      <c r="CR23" s="592" t="s">
        <v>289</v>
      </c>
      <c r="CS23" s="593"/>
      <c r="CT23" s="593"/>
      <c r="CU23" s="593"/>
      <c r="CV23" s="593"/>
      <c r="CW23" s="593"/>
      <c r="CX23" s="593"/>
      <c r="CY23" s="594"/>
      <c r="CZ23" s="592" t="s">
        <v>290</v>
      </c>
      <c r="DA23" s="593"/>
      <c r="DB23" s="593"/>
      <c r="DC23" s="594"/>
      <c r="DD23" s="592" t="s">
        <v>291</v>
      </c>
      <c r="DE23" s="593"/>
      <c r="DF23" s="593"/>
      <c r="DG23" s="593"/>
      <c r="DH23" s="593"/>
      <c r="DI23" s="593"/>
      <c r="DJ23" s="593"/>
      <c r="DK23" s="594"/>
      <c r="DL23" s="637" t="s">
        <v>292</v>
      </c>
      <c r="DM23" s="638"/>
      <c r="DN23" s="638"/>
      <c r="DO23" s="638"/>
      <c r="DP23" s="638"/>
      <c r="DQ23" s="638"/>
      <c r="DR23" s="638"/>
      <c r="DS23" s="638"/>
      <c r="DT23" s="638"/>
      <c r="DU23" s="638"/>
      <c r="DV23" s="639"/>
      <c r="DW23" s="592" t="s">
        <v>293</v>
      </c>
      <c r="DX23" s="593"/>
      <c r="DY23" s="593"/>
      <c r="DZ23" s="593"/>
      <c r="EA23" s="593"/>
      <c r="EB23" s="593"/>
      <c r="EC23" s="594"/>
    </row>
    <row r="24" spans="2:133" ht="11.25" customHeight="1" x14ac:dyDescent="0.15">
      <c r="B24" s="607" t="s">
        <v>294</v>
      </c>
      <c r="C24" s="608"/>
      <c r="D24" s="608"/>
      <c r="E24" s="608"/>
      <c r="F24" s="608"/>
      <c r="G24" s="608"/>
      <c r="H24" s="608"/>
      <c r="I24" s="608"/>
      <c r="J24" s="608"/>
      <c r="K24" s="608"/>
      <c r="L24" s="608"/>
      <c r="M24" s="608"/>
      <c r="N24" s="608"/>
      <c r="O24" s="608"/>
      <c r="P24" s="608"/>
      <c r="Q24" s="609"/>
      <c r="R24" s="610" t="s">
        <v>131</v>
      </c>
      <c r="S24" s="611"/>
      <c r="T24" s="611"/>
      <c r="U24" s="611"/>
      <c r="V24" s="611"/>
      <c r="W24" s="611"/>
      <c r="X24" s="611"/>
      <c r="Y24" s="612"/>
      <c r="Z24" s="613" t="s">
        <v>239</v>
      </c>
      <c r="AA24" s="613"/>
      <c r="AB24" s="613"/>
      <c r="AC24" s="613"/>
      <c r="AD24" s="614" t="s">
        <v>131</v>
      </c>
      <c r="AE24" s="614"/>
      <c r="AF24" s="614"/>
      <c r="AG24" s="614"/>
      <c r="AH24" s="614"/>
      <c r="AI24" s="614"/>
      <c r="AJ24" s="614"/>
      <c r="AK24" s="614"/>
      <c r="AL24" s="615" t="s">
        <v>239</v>
      </c>
      <c r="AM24" s="616"/>
      <c r="AN24" s="616"/>
      <c r="AO24" s="617"/>
      <c r="AP24" s="607" t="s">
        <v>295</v>
      </c>
      <c r="AQ24" s="626"/>
      <c r="AR24" s="626"/>
      <c r="AS24" s="626"/>
      <c r="AT24" s="626"/>
      <c r="AU24" s="626"/>
      <c r="AV24" s="626"/>
      <c r="AW24" s="626"/>
      <c r="AX24" s="626"/>
      <c r="AY24" s="626"/>
      <c r="AZ24" s="626"/>
      <c r="BA24" s="626"/>
      <c r="BB24" s="626"/>
      <c r="BC24" s="626"/>
      <c r="BD24" s="626"/>
      <c r="BE24" s="626"/>
      <c r="BF24" s="627"/>
      <c r="BG24" s="610" t="s">
        <v>239</v>
      </c>
      <c r="BH24" s="611"/>
      <c r="BI24" s="611"/>
      <c r="BJ24" s="611"/>
      <c r="BK24" s="611"/>
      <c r="BL24" s="611"/>
      <c r="BM24" s="611"/>
      <c r="BN24" s="612"/>
      <c r="BO24" s="613" t="s">
        <v>239</v>
      </c>
      <c r="BP24" s="613"/>
      <c r="BQ24" s="613"/>
      <c r="BR24" s="613"/>
      <c r="BS24" s="614" t="s">
        <v>239</v>
      </c>
      <c r="BT24" s="614"/>
      <c r="BU24" s="614"/>
      <c r="BV24" s="614"/>
      <c r="BW24" s="614"/>
      <c r="BX24" s="614"/>
      <c r="BY24" s="614"/>
      <c r="BZ24" s="614"/>
      <c r="CA24" s="614"/>
      <c r="CB24" s="618"/>
      <c r="CD24" s="596" t="s">
        <v>296</v>
      </c>
      <c r="CE24" s="597"/>
      <c r="CF24" s="597"/>
      <c r="CG24" s="597"/>
      <c r="CH24" s="597"/>
      <c r="CI24" s="597"/>
      <c r="CJ24" s="597"/>
      <c r="CK24" s="597"/>
      <c r="CL24" s="597"/>
      <c r="CM24" s="597"/>
      <c r="CN24" s="597"/>
      <c r="CO24" s="597"/>
      <c r="CP24" s="597"/>
      <c r="CQ24" s="598"/>
      <c r="CR24" s="599">
        <v>36832576</v>
      </c>
      <c r="CS24" s="600"/>
      <c r="CT24" s="600"/>
      <c r="CU24" s="600"/>
      <c r="CV24" s="600"/>
      <c r="CW24" s="600"/>
      <c r="CX24" s="600"/>
      <c r="CY24" s="601"/>
      <c r="CZ24" s="604">
        <v>50.6</v>
      </c>
      <c r="DA24" s="605"/>
      <c r="DB24" s="605"/>
      <c r="DC24" s="621"/>
      <c r="DD24" s="645">
        <v>20488635</v>
      </c>
      <c r="DE24" s="600"/>
      <c r="DF24" s="600"/>
      <c r="DG24" s="600"/>
      <c r="DH24" s="600"/>
      <c r="DI24" s="600"/>
      <c r="DJ24" s="600"/>
      <c r="DK24" s="601"/>
      <c r="DL24" s="645">
        <v>19776561</v>
      </c>
      <c r="DM24" s="600"/>
      <c r="DN24" s="600"/>
      <c r="DO24" s="600"/>
      <c r="DP24" s="600"/>
      <c r="DQ24" s="600"/>
      <c r="DR24" s="600"/>
      <c r="DS24" s="600"/>
      <c r="DT24" s="600"/>
      <c r="DU24" s="600"/>
      <c r="DV24" s="601"/>
      <c r="DW24" s="604">
        <v>51.9</v>
      </c>
      <c r="DX24" s="605"/>
      <c r="DY24" s="605"/>
      <c r="DZ24" s="605"/>
      <c r="EA24" s="605"/>
      <c r="EB24" s="605"/>
      <c r="EC24" s="606"/>
    </row>
    <row r="25" spans="2:133" ht="11.25" customHeight="1" x14ac:dyDescent="0.15">
      <c r="B25" s="607" t="s">
        <v>297</v>
      </c>
      <c r="C25" s="608"/>
      <c r="D25" s="608"/>
      <c r="E25" s="608"/>
      <c r="F25" s="608"/>
      <c r="G25" s="608"/>
      <c r="H25" s="608"/>
      <c r="I25" s="608"/>
      <c r="J25" s="608"/>
      <c r="K25" s="608"/>
      <c r="L25" s="608"/>
      <c r="M25" s="608"/>
      <c r="N25" s="608"/>
      <c r="O25" s="608"/>
      <c r="P25" s="608"/>
      <c r="Q25" s="609"/>
      <c r="R25" s="610">
        <v>39879187</v>
      </c>
      <c r="S25" s="611"/>
      <c r="T25" s="611"/>
      <c r="U25" s="611"/>
      <c r="V25" s="611"/>
      <c r="W25" s="611"/>
      <c r="X25" s="611"/>
      <c r="Y25" s="612"/>
      <c r="Z25" s="613">
        <v>52.8</v>
      </c>
      <c r="AA25" s="613"/>
      <c r="AB25" s="613"/>
      <c r="AC25" s="613"/>
      <c r="AD25" s="614">
        <v>37062578</v>
      </c>
      <c r="AE25" s="614"/>
      <c r="AF25" s="614"/>
      <c r="AG25" s="614"/>
      <c r="AH25" s="614"/>
      <c r="AI25" s="614"/>
      <c r="AJ25" s="614"/>
      <c r="AK25" s="614"/>
      <c r="AL25" s="615">
        <v>99.5</v>
      </c>
      <c r="AM25" s="616"/>
      <c r="AN25" s="616"/>
      <c r="AO25" s="617"/>
      <c r="AP25" s="607" t="s">
        <v>298</v>
      </c>
      <c r="AQ25" s="626"/>
      <c r="AR25" s="626"/>
      <c r="AS25" s="626"/>
      <c r="AT25" s="626"/>
      <c r="AU25" s="626"/>
      <c r="AV25" s="626"/>
      <c r="AW25" s="626"/>
      <c r="AX25" s="626"/>
      <c r="AY25" s="626"/>
      <c r="AZ25" s="626"/>
      <c r="BA25" s="626"/>
      <c r="BB25" s="626"/>
      <c r="BC25" s="626"/>
      <c r="BD25" s="626"/>
      <c r="BE25" s="626"/>
      <c r="BF25" s="627"/>
      <c r="BG25" s="610" t="s">
        <v>239</v>
      </c>
      <c r="BH25" s="611"/>
      <c r="BI25" s="611"/>
      <c r="BJ25" s="611"/>
      <c r="BK25" s="611"/>
      <c r="BL25" s="611"/>
      <c r="BM25" s="611"/>
      <c r="BN25" s="612"/>
      <c r="BO25" s="613" t="s">
        <v>131</v>
      </c>
      <c r="BP25" s="613"/>
      <c r="BQ25" s="613"/>
      <c r="BR25" s="613"/>
      <c r="BS25" s="614" t="s">
        <v>239</v>
      </c>
      <c r="BT25" s="614"/>
      <c r="BU25" s="614"/>
      <c r="BV25" s="614"/>
      <c r="BW25" s="614"/>
      <c r="BX25" s="614"/>
      <c r="BY25" s="614"/>
      <c r="BZ25" s="614"/>
      <c r="CA25" s="614"/>
      <c r="CB25" s="618"/>
      <c r="CD25" s="607" t="s">
        <v>299</v>
      </c>
      <c r="CE25" s="608"/>
      <c r="CF25" s="608"/>
      <c r="CG25" s="608"/>
      <c r="CH25" s="608"/>
      <c r="CI25" s="608"/>
      <c r="CJ25" s="608"/>
      <c r="CK25" s="608"/>
      <c r="CL25" s="608"/>
      <c r="CM25" s="608"/>
      <c r="CN25" s="608"/>
      <c r="CO25" s="608"/>
      <c r="CP25" s="608"/>
      <c r="CQ25" s="609"/>
      <c r="CR25" s="610">
        <v>10001484</v>
      </c>
      <c r="CS25" s="642"/>
      <c r="CT25" s="642"/>
      <c r="CU25" s="642"/>
      <c r="CV25" s="642"/>
      <c r="CW25" s="642"/>
      <c r="CX25" s="642"/>
      <c r="CY25" s="643"/>
      <c r="CZ25" s="615">
        <v>13.7</v>
      </c>
      <c r="DA25" s="640"/>
      <c r="DB25" s="640"/>
      <c r="DC25" s="644"/>
      <c r="DD25" s="619">
        <v>9188663</v>
      </c>
      <c r="DE25" s="642"/>
      <c r="DF25" s="642"/>
      <c r="DG25" s="642"/>
      <c r="DH25" s="642"/>
      <c r="DI25" s="642"/>
      <c r="DJ25" s="642"/>
      <c r="DK25" s="643"/>
      <c r="DL25" s="619">
        <v>8715698</v>
      </c>
      <c r="DM25" s="642"/>
      <c r="DN25" s="642"/>
      <c r="DO25" s="642"/>
      <c r="DP25" s="642"/>
      <c r="DQ25" s="642"/>
      <c r="DR25" s="642"/>
      <c r="DS25" s="642"/>
      <c r="DT25" s="642"/>
      <c r="DU25" s="642"/>
      <c r="DV25" s="643"/>
      <c r="DW25" s="615">
        <v>22.9</v>
      </c>
      <c r="DX25" s="640"/>
      <c r="DY25" s="640"/>
      <c r="DZ25" s="640"/>
      <c r="EA25" s="640"/>
      <c r="EB25" s="640"/>
      <c r="EC25" s="641"/>
    </row>
    <row r="26" spans="2:133" ht="11.25" customHeight="1" x14ac:dyDescent="0.15">
      <c r="B26" s="607" t="s">
        <v>300</v>
      </c>
      <c r="C26" s="608"/>
      <c r="D26" s="608"/>
      <c r="E26" s="608"/>
      <c r="F26" s="608"/>
      <c r="G26" s="608"/>
      <c r="H26" s="608"/>
      <c r="I26" s="608"/>
      <c r="J26" s="608"/>
      <c r="K26" s="608"/>
      <c r="L26" s="608"/>
      <c r="M26" s="608"/>
      <c r="N26" s="608"/>
      <c r="O26" s="608"/>
      <c r="P26" s="608"/>
      <c r="Q26" s="609"/>
      <c r="R26" s="610">
        <v>16764</v>
      </c>
      <c r="S26" s="611"/>
      <c r="T26" s="611"/>
      <c r="U26" s="611"/>
      <c r="V26" s="611"/>
      <c r="W26" s="611"/>
      <c r="X26" s="611"/>
      <c r="Y26" s="612"/>
      <c r="Z26" s="613">
        <v>0</v>
      </c>
      <c r="AA26" s="613"/>
      <c r="AB26" s="613"/>
      <c r="AC26" s="613"/>
      <c r="AD26" s="614">
        <v>16764</v>
      </c>
      <c r="AE26" s="614"/>
      <c r="AF26" s="614"/>
      <c r="AG26" s="614"/>
      <c r="AH26" s="614"/>
      <c r="AI26" s="614"/>
      <c r="AJ26" s="614"/>
      <c r="AK26" s="614"/>
      <c r="AL26" s="615">
        <v>0</v>
      </c>
      <c r="AM26" s="616"/>
      <c r="AN26" s="616"/>
      <c r="AO26" s="617"/>
      <c r="AP26" s="607" t="s">
        <v>301</v>
      </c>
      <c r="AQ26" s="626"/>
      <c r="AR26" s="626"/>
      <c r="AS26" s="626"/>
      <c r="AT26" s="626"/>
      <c r="AU26" s="626"/>
      <c r="AV26" s="626"/>
      <c r="AW26" s="626"/>
      <c r="AX26" s="626"/>
      <c r="AY26" s="626"/>
      <c r="AZ26" s="626"/>
      <c r="BA26" s="626"/>
      <c r="BB26" s="626"/>
      <c r="BC26" s="626"/>
      <c r="BD26" s="626"/>
      <c r="BE26" s="626"/>
      <c r="BF26" s="627"/>
      <c r="BG26" s="610" t="s">
        <v>131</v>
      </c>
      <c r="BH26" s="611"/>
      <c r="BI26" s="611"/>
      <c r="BJ26" s="611"/>
      <c r="BK26" s="611"/>
      <c r="BL26" s="611"/>
      <c r="BM26" s="611"/>
      <c r="BN26" s="612"/>
      <c r="BO26" s="613" t="s">
        <v>239</v>
      </c>
      <c r="BP26" s="613"/>
      <c r="BQ26" s="613"/>
      <c r="BR26" s="613"/>
      <c r="BS26" s="614" t="s">
        <v>131</v>
      </c>
      <c r="BT26" s="614"/>
      <c r="BU26" s="614"/>
      <c r="BV26" s="614"/>
      <c r="BW26" s="614"/>
      <c r="BX26" s="614"/>
      <c r="BY26" s="614"/>
      <c r="BZ26" s="614"/>
      <c r="CA26" s="614"/>
      <c r="CB26" s="618"/>
      <c r="CD26" s="607" t="s">
        <v>302</v>
      </c>
      <c r="CE26" s="608"/>
      <c r="CF26" s="608"/>
      <c r="CG26" s="608"/>
      <c r="CH26" s="608"/>
      <c r="CI26" s="608"/>
      <c r="CJ26" s="608"/>
      <c r="CK26" s="608"/>
      <c r="CL26" s="608"/>
      <c r="CM26" s="608"/>
      <c r="CN26" s="608"/>
      <c r="CO26" s="608"/>
      <c r="CP26" s="608"/>
      <c r="CQ26" s="609"/>
      <c r="CR26" s="610">
        <v>6135140</v>
      </c>
      <c r="CS26" s="611"/>
      <c r="CT26" s="611"/>
      <c r="CU26" s="611"/>
      <c r="CV26" s="611"/>
      <c r="CW26" s="611"/>
      <c r="CX26" s="611"/>
      <c r="CY26" s="612"/>
      <c r="CZ26" s="615">
        <v>8.4</v>
      </c>
      <c r="DA26" s="640"/>
      <c r="DB26" s="640"/>
      <c r="DC26" s="644"/>
      <c r="DD26" s="619">
        <v>5556021</v>
      </c>
      <c r="DE26" s="611"/>
      <c r="DF26" s="611"/>
      <c r="DG26" s="611"/>
      <c r="DH26" s="611"/>
      <c r="DI26" s="611"/>
      <c r="DJ26" s="611"/>
      <c r="DK26" s="612"/>
      <c r="DL26" s="619" t="s">
        <v>239</v>
      </c>
      <c r="DM26" s="611"/>
      <c r="DN26" s="611"/>
      <c r="DO26" s="611"/>
      <c r="DP26" s="611"/>
      <c r="DQ26" s="611"/>
      <c r="DR26" s="611"/>
      <c r="DS26" s="611"/>
      <c r="DT26" s="611"/>
      <c r="DU26" s="611"/>
      <c r="DV26" s="612"/>
      <c r="DW26" s="615" t="s">
        <v>239</v>
      </c>
      <c r="DX26" s="640"/>
      <c r="DY26" s="640"/>
      <c r="DZ26" s="640"/>
      <c r="EA26" s="640"/>
      <c r="EB26" s="640"/>
      <c r="EC26" s="641"/>
    </row>
    <row r="27" spans="2:133" ht="11.25" customHeight="1" x14ac:dyDescent="0.15">
      <c r="B27" s="607" t="s">
        <v>303</v>
      </c>
      <c r="C27" s="608"/>
      <c r="D27" s="608"/>
      <c r="E27" s="608"/>
      <c r="F27" s="608"/>
      <c r="G27" s="608"/>
      <c r="H27" s="608"/>
      <c r="I27" s="608"/>
      <c r="J27" s="608"/>
      <c r="K27" s="608"/>
      <c r="L27" s="608"/>
      <c r="M27" s="608"/>
      <c r="N27" s="608"/>
      <c r="O27" s="608"/>
      <c r="P27" s="608"/>
      <c r="Q27" s="609"/>
      <c r="R27" s="610">
        <v>988670</v>
      </c>
      <c r="S27" s="611"/>
      <c r="T27" s="611"/>
      <c r="U27" s="611"/>
      <c r="V27" s="611"/>
      <c r="W27" s="611"/>
      <c r="X27" s="611"/>
      <c r="Y27" s="612"/>
      <c r="Z27" s="613">
        <v>1.3</v>
      </c>
      <c r="AA27" s="613"/>
      <c r="AB27" s="613"/>
      <c r="AC27" s="613"/>
      <c r="AD27" s="614" t="s">
        <v>239</v>
      </c>
      <c r="AE27" s="614"/>
      <c r="AF27" s="614"/>
      <c r="AG27" s="614"/>
      <c r="AH27" s="614"/>
      <c r="AI27" s="614"/>
      <c r="AJ27" s="614"/>
      <c r="AK27" s="614"/>
      <c r="AL27" s="615" t="s">
        <v>131</v>
      </c>
      <c r="AM27" s="616"/>
      <c r="AN27" s="616"/>
      <c r="AO27" s="617"/>
      <c r="AP27" s="607" t="s">
        <v>304</v>
      </c>
      <c r="AQ27" s="608"/>
      <c r="AR27" s="608"/>
      <c r="AS27" s="608"/>
      <c r="AT27" s="608"/>
      <c r="AU27" s="608"/>
      <c r="AV27" s="608"/>
      <c r="AW27" s="608"/>
      <c r="AX27" s="608"/>
      <c r="AY27" s="608"/>
      <c r="AZ27" s="608"/>
      <c r="BA27" s="608"/>
      <c r="BB27" s="608"/>
      <c r="BC27" s="608"/>
      <c r="BD27" s="608"/>
      <c r="BE27" s="608"/>
      <c r="BF27" s="609"/>
      <c r="BG27" s="610">
        <v>24439007</v>
      </c>
      <c r="BH27" s="611"/>
      <c r="BI27" s="611"/>
      <c r="BJ27" s="611"/>
      <c r="BK27" s="611"/>
      <c r="BL27" s="611"/>
      <c r="BM27" s="611"/>
      <c r="BN27" s="612"/>
      <c r="BO27" s="613">
        <v>100</v>
      </c>
      <c r="BP27" s="613"/>
      <c r="BQ27" s="613"/>
      <c r="BR27" s="613"/>
      <c r="BS27" s="614">
        <v>369162</v>
      </c>
      <c r="BT27" s="614"/>
      <c r="BU27" s="614"/>
      <c r="BV27" s="614"/>
      <c r="BW27" s="614"/>
      <c r="BX27" s="614"/>
      <c r="BY27" s="614"/>
      <c r="BZ27" s="614"/>
      <c r="CA27" s="614"/>
      <c r="CB27" s="618"/>
      <c r="CD27" s="607" t="s">
        <v>305</v>
      </c>
      <c r="CE27" s="608"/>
      <c r="CF27" s="608"/>
      <c r="CG27" s="608"/>
      <c r="CH27" s="608"/>
      <c r="CI27" s="608"/>
      <c r="CJ27" s="608"/>
      <c r="CK27" s="608"/>
      <c r="CL27" s="608"/>
      <c r="CM27" s="608"/>
      <c r="CN27" s="608"/>
      <c r="CO27" s="608"/>
      <c r="CP27" s="608"/>
      <c r="CQ27" s="609"/>
      <c r="CR27" s="610">
        <v>20800876</v>
      </c>
      <c r="CS27" s="642"/>
      <c r="CT27" s="642"/>
      <c r="CU27" s="642"/>
      <c r="CV27" s="642"/>
      <c r="CW27" s="642"/>
      <c r="CX27" s="642"/>
      <c r="CY27" s="643"/>
      <c r="CZ27" s="615">
        <v>28.6</v>
      </c>
      <c r="DA27" s="640"/>
      <c r="DB27" s="640"/>
      <c r="DC27" s="644"/>
      <c r="DD27" s="619">
        <v>5526117</v>
      </c>
      <c r="DE27" s="642"/>
      <c r="DF27" s="642"/>
      <c r="DG27" s="642"/>
      <c r="DH27" s="642"/>
      <c r="DI27" s="642"/>
      <c r="DJ27" s="642"/>
      <c r="DK27" s="643"/>
      <c r="DL27" s="619">
        <v>5526117</v>
      </c>
      <c r="DM27" s="642"/>
      <c r="DN27" s="642"/>
      <c r="DO27" s="642"/>
      <c r="DP27" s="642"/>
      <c r="DQ27" s="642"/>
      <c r="DR27" s="642"/>
      <c r="DS27" s="642"/>
      <c r="DT27" s="642"/>
      <c r="DU27" s="642"/>
      <c r="DV27" s="643"/>
      <c r="DW27" s="615">
        <v>14.5</v>
      </c>
      <c r="DX27" s="640"/>
      <c r="DY27" s="640"/>
      <c r="DZ27" s="640"/>
      <c r="EA27" s="640"/>
      <c r="EB27" s="640"/>
      <c r="EC27" s="641"/>
    </row>
    <row r="28" spans="2:133" ht="11.25" customHeight="1" x14ac:dyDescent="0.15">
      <c r="B28" s="607" t="s">
        <v>306</v>
      </c>
      <c r="C28" s="608"/>
      <c r="D28" s="608"/>
      <c r="E28" s="608"/>
      <c r="F28" s="608"/>
      <c r="G28" s="608"/>
      <c r="H28" s="608"/>
      <c r="I28" s="608"/>
      <c r="J28" s="608"/>
      <c r="K28" s="608"/>
      <c r="L28" s="608"/>
      <c r="M28" s="608"/>
      <c r="N28" s="608"/>
      <c r="O28" s="608"/>
      <c r="P28" s="608"/>
      <c r="Q28" s="609"/>
      <c r="R28" s="610">
        <v>1046641</v>
      </c>
      <c r="S28" s="611"/>
      <c r="T28" s="611"/>
      <c r="U28" s="611"/>
      <c r="V28" s="611"/>
      <c r="W28" s="611"/>
      <c r="X28" s="611"/>
      <c r="Y28" s="612"/>
      <c r="Z28" s="613">
        <v>1.4</v>
      </c>
      <c r="AA28" s="613"/>
      <c r="AB28" s="613"/>
      <c r="AC28" s="613"/>
      <c r="AD28" s="614">
        <v>57423</v>
      </c>
      <c r="AE28" s="614"/>
      <c r="AF28" s="614"/>
      <c r="AG28" s="614"/>
      <c r="AH28" s="614"/>
      <c r="AI28" s="614"/>
      <c r="AJ28" s="614"/>
      <c r="AK28" s="614"/>
      <c r="AL28" s="615">
        <v>0.2</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307</v>
      </c>
      <c r="CE28" s="608"/>
      <c r="CF28" s="608"/>
      <c r="CG28" s="608"/>
      <c r="CH28" s="608"/>
      <c r="CI28" s="608"/>
      <c r="CJ28" s="608"/>
      <c r="CK28" s="608"/>
      <c r="CL28" s="608"/>
      <c r="CM28" s="608"/>
      <c r="CN28" s="608"/>
      <c r="CO28" s="608"/>
      <c r="CP28" s="608"/>
      <c r="CQ28" s="609"/>
      <c r="CR28" s="610">
        <v>6030216</v>
      </c>
      <c r="CS28" s="611"/>
      <c r="CT28" s="611"/>
      <c r="CU28" s="611"/>
      <c r="CV28" s="611"/>
      <c r="CW28" s="611"/>
      <c r="CX28" s="611"/>
      <c r="CY28" s="612"/>
      <c r="CZ28" s="615">
        <v>8.3000000000000007</v>
      </c>
      <c r="DA28" s="640"/>
      <c r="DB28" s="640"/>
      <c r="DC28" s="644"/>
      <c r="DD28" s="619">
        <v>5773855</v>
      </c>
      <c r="DE28" s="611"/>
      <c r="DF28" s="611"/>
      <c r="DG28" s="611"/>
      <c r="DH28" s="611"/>
      <c r="DI28" s="611"/>
      <c r="DJ28" s="611"/>
      <c r="DK28" s="612"/>
      <c r="DL28" s="619">
        <v>5534746</v>
      </c>
      <c r="DM28" s="611"/>
      <c r="DN28" s="611"/>
      <c r="DO28" s="611"/>
      <c r="DP28" s="611"/>
      <c r="DQ28" s="611"/>
      <c r="DR28" s="611"/>
      <c r="DS28" s="611"/>
      <c r="DT28" s="611"/>
      <c r="DU28" s="611"/>
      <c r="DV28" s="612"/>
      <c r="DW28" s="615">
        <v>14.5</v>
      </c>
      <c r="DX28" s="640"/>
      <c r="DY28" s="640"/>
      <c r="DZ28" s="640"/>
      <c r="EA28" s="640"/>
      <c r="EB28" s="640"/>
      <c r="EC28" s="641"/>
    </row>
    <row r="29" spans="2:133" ht="11.25" customHeight="1" x14ac:dyDescent="0.15">
      <c r="B29" s="607" t="s">
        <v>308</v>
      </c>
      <c r="C29" s="608"/>
      <c r="D29" s="608"/>
      <c r="E29" s="608"/>
      <c r="F29" s="608"/>
      <c r="G29" s="608"/>
      <c r="H29" s="608"/>
      <c r="I29" s="608"/>
      <c r="J29" s="608"/>
      <c r="K29" s="608"/>
      <c r="L29" s="608"/>
      <c r="M29" s="608"/>
      <c r="N29" s="608"/>
      <c r="O29" s="608"/>
      <c r="P29" s="608"/>
      <c r="Q29" s="609"/>
      <c r="R29" s="610">
        <v>537939</v>
      </c>
      <c r="S29" s="611"/>
      <c r="T29" s="611"/>
      <c r="U29" s="611"/>
      <c r="V29" s="611"/>
      <c r="W29" s="611"/>
      <c r="X29" s="611"/>
      <c r="Y29" s="612"/>
      <c r="Z29" s="613">
        <v>0.7</v>
      </c>
      <c r="AA29" s="613"/>
      <c r="AB29" s="613"/>
      <c r="AC29" s="613"/>
      <c r="AD29" s="614" t="s">
        <v>239</v>
      </c>
      <c r="AE29" s="614"/>
      <c r="AF29" s="614"/>
      <c r="AG29" s="614"/>
      <c r="AH29" s="614"/>
      <c r="AI29" s="614"/>
      <c r="AJ29" s="614"/>
      <c r="AK29" s="614"/>
      <c r="AL29" s="615" t="s">
        <v>239</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6" t="s">
        <v>309</v>
      </c>
      <c r="CE29" s="647"/>
      <c r="CF29" s="607" t="s">
        <v>310</v>
      </c>
      <c r="CG29" s="608"/>
      <c r="CH29" s="608"/>
      <c r="CI29" s="608"/>
      <c r="CJ29" s="608"/>
      <c r="CK29" s="608"/>
      <c r="CL29" s="608"/>
      <c r="CM29" s="608"/>
      <c r="CN29" s="608"/>
      <c r="CO29" s="608"/>
      <c r="CP29" s="608"/>
      <c r="CQ29" s="609"/>
      <c r="CR29" s="610">
        <v>6029895</v>
      </c>
      <c r="CS29" s="642"/>
      <c r="CT29" s="642"/>
      <c r="CU29" s="642"/>
      <c r="CV29" s="642"/>
      <c r="CW29" s="642"/>
      <c r="CX29" s="642"/>
      <c r="CY29" s="643"/>
      <c r="CZ29" s="615">
        <v>8.3000000000000007</v>
      </c>
      <c r="DA29" s="640"/>
      <c r="DB29" s="640"/>
      <c r="DC29" s="644"/>
      <c r="DD29" s="619">
        <v>5773534</v>
      </c>
      <c r="DE29" s="642"/>
      <c r="DF29" s="642"/>
      <c r="DG29" s="642"/>
      <c r="DH29" s="642"/>
      <c r="DI29" s="642"/>
      <c r="DJ29" s="642"/>
      <c r="DK29" s="643"/>
      <c r="DL29" s="619">
        <v>5534425</v>
      </c>
      <c r="DM29" s="642"/>
      <c r="DN29" s="642"/>
      <c r="DO29" s="642"/>
      <c r="DP29" s="642"/>
      <c r="DQ29" s="642"/>
      <c r="DR29" s="642"/>
      <c r="DS29" s="642"/>
      <c r="DT29" s="642"/>
      <c r="DU29" s="642"/>
      <c r="DV29" s="643"/>
      <c r="DW29" s="615">
        <v>14.5</v>
      </c>
      <c r="DX29" s="640"/>
      <c r="DY29" s="640"/>
      <c r="DZ29" s="640"/>
      <c r="EA29" s="640"/>
      <c r="EB29" s="640"/>
      <c r="EC29" s="641"/>
    </row>
    <row r="30" spans="2:133" ht="11.25" customHeight="1" x14ac:dyDescent="0.15">
      <c r="B30" s="607" t="s">
        <v>311</v>
      </c>
      <c r="C30" s="608"/>
      <c r="D30" s="608"/>
      <c r="E30" s="608"/>
      <c r="F30" s="608"/>
      <c r="G30" s="608"/>
      <c r="H30" s="608"/>
      <c r="I30" s="608"/>
      <c r="J30" s="608"/>
      <c r="K30" s="608"/>
      <c r="L30" s="608"/>
      <c r="M30" s="608"/>
      <c r="N30" s="608"/>
      <c r="O30" s="608"/>
      <c r="P30" s="608"/>
      <c r="Q30" s="609"/>
      <c r="R30" s="610">
        <v>16310047</v>
      </c>
      <c r="S30" s="611"/>
      <c r="T30" s="611"/>
      <c r="U30" s="611"/>
      <c r="V30" s="611"/>
      <c r="W30" s="611"/>
      <c r="X30" s="611"/>
      <c r="Y30" s="612"/>
      <c r="Z30" s="613">
        <v>21.6</v>
      </c>
      <c r="AA30" s="613"/>
      <c r="AB30" s="613"/>
      <c r="AC30" s="613"/>
      <c r="AD30" s="614" t="s">
        <v>239</v>
      </c>
      <c r="AE30" s="614"/>
      <c r="AF30" s="614"/>
      <c r="AG30" s="614"/>
      <c r="AH30" s="614"/>
      <c r="AI30" s="614"/>
      <c r="AJ30" s="614"/>
      <c r="AK30" s="614"/>
      <c r="AL30" s="615" t="s">
        <v>239</v>
      </c>
      <c r="AM30" s="616"/>
      <c r="AN30" s="616"/>
      <c r="AO30" s="617"/>
      <c r="AP30" s="592" t="s">
        <v>227</v>
      </c>
      <c r="AQ30" s="593"/>
      <c r="AR30" s="593"/>
      <c r="AS30" s="593"/>
      <c r="AT30" s="593"/>
      <c r="AU30" s="593"/>
      <c r="AV30" s="593"/>
      <c r="AW30" s="593"/>
      <c r="AX30" s="593"/>
      <c r="AY30" s="593"/>
      <c r="AZ30" s="593"/>
      <c r="BA30" s="593"/>
      <c r="BB30" s="593"/>
      <c r="BC30" s="593"/>
      <c r="BD30" s="593"/>
      <c r="BE30" s="593"/>
      <c r="BF30" s="594"/>
      <c r="BG30" s="592" t="s">
        <v>312</v>
      </c>
      <c r="BH30" s="652"/>
      <c r="BI30" s="652"/>
      <c r="BJ30" s="652"/>
      <c r="BK30" s="652"/>
      <c r="BL30" s="652"/>
      <c r="BM30" s="652"/>
      <c r="BN30" s="652"/>
      <c r="BO30" s="652"/>
      <c r="BP30" s="652"/>
      <c r="BQ30" s="653"/>
      <c r="BR30" s="592" t="s">
        <v>313</v>
      </c>
      <c r="BS30" s="652"/>
      <c r="BT30" s="652"/>
      <c r="BU30" s="652"/>
      <c r="BV30" s="652"/>
      <c r="BW30" s="652"/>
      <c r="BX30" s="652"/>
      <c r="BY30" s="652"/>
      <c r="BZ30" s="652"/>
      <c r="CA30" s="652"/>
      <c r="CB30" s="653"/>
      <c r="CD30" s="648"/>
      <c r="CE30" s="649"/>
      <c r="CF30" s="607" t="s">
        <v>314</v>
      </c>
      <c r="CG30" s="608"/>
      <c r="CH30" s="608"/>
      <c r="CI30" s="608"/>
      <c r="CJ30" s="608"/>
      <c r="CK30" s="608"/>
      <c r="CL30" s="608"/>
      <c r="CM30" s="608"/>
      <c r="CN30" s="608"/>
      <c r="CO30" s="608"/>
      <c r="CP30" s="608"/>
      <c r="CQ30" s="609"/>
      <c r="CR30" s="610">
        <v>5857807</v>
      </c>
      <c r="CS30" s="611"/>
      <c r="CT30" s="611"/>
      <c r="CU30" s="611"/>
      <c r="CV30" s="611"/>
      <c r="CW30" s="611"/>
      <c r="CX30" s="611"/>
      <c r="CY30" s="612"/>
      <c r="CZ30" s="615">
        <v>8</v>
      </c>
      <c r="DA30" s="640"/>
      <c r="DB30" s="640"/>
      <c r="DC30" s="644"/>
      <c r="DD30" s="619">
        <v>5604350</v>
      </c>
      <c r="DE30" s="611"/>
      <c r="DF30" s="611"/>
      <c r="DG30" s="611"/>
      <c r="DH30" s="611"/>
      <c r="DI30" s="611"/>
      <c r="DJ30" s="611"/>
      <c r="DK30" s="612"/>
      <c r="DL30" s="619">
        <v>5365241</v>
      </c>
      <c r="DM30" s="611"/>
      <c r="DN30" s="611"/>
      <c r="DO30" s="611"/>
      <c r="DP30" s="611"/>
      <c r="DQ30" s="611"/>
      <c r="DR30" s="611"/>
      <c r="DS30" s="611"/>
      <c r="DT30" s="611"/>
      <c r="DU30" s="611"/>
      <c r="DV30" s="612"/>
      <c r="DW30" s="615">
        <v>14.1</v>
      </c>
      <c r="DX30" s="640"/>
      <c r="DY30" s="640"/>
      <c r="DZ30" s="640"/>
      <c r="EA30" s="640"/>
      <c r="EB30" s="640"/>
      <c r="EC30" s="641"/>
    </row>
    <row r="31" spans="2:133" ht="11.25" customHeight="1" x14ac:dyDescent="0.15">
      <c r="B31" s="623" t="s">
        <v>315</v>
      </c>
      <c r="C31" s="624"/>
      <c r="D31" s="624"/>
      <c r="E31" s="624"/>
      <c r="F31" s="624"/>
      <c r="G31" s="624"/>
      <c r="H31" s="624"/>
      <c r="I31" s="624"/>
      <c r="J31" s="624"/>
      <c r="K31" s="624"/>
      <c r="L31" s="624"/>
      <c r="M31" s="624"/>
      <c r="N31" s="624"/>
      <c r="O31" s="624"/>
      <c r="P31" s="624"/>
      <c r="Q31" s="625"/>
      <c r="R31" s="610" t="s">
        <v>239</v>
      </c>
      <c r="S31" s="611"/>
      <c r="T31" s="611"/>
      <c r="U31" s="611"/>
      <c r="V31" s="611"/>
      <c r="W31" s="611"/>
      <c r="X31" s="611"/>
      <c r="Y31" s="612"/>
      <c r="Z31" s="613" t="s">
        <v>131</v>
      </c>
      <c r="AA31" s="613"/>
      <c r="AB31" s="613"/>
      <c r="AC31" s="613"/>
      <c r="AD31" s="614" t="s">
        <v>239</v>
      </c>
      <c r="AE31" s="614"/>
      <c r="AF31" s="614"/>
      <c r="AG31" s="614"/>
      <c r="AH31" s="614"/>
      <c r="AI31" s="614"/>
      <c r="AJ31" s="614"/>
      <c r="AK31" s="614"/>
      <c r="AL31" s="615" t="s">
        <v>131</v>
      </c>
      <c r="AM31" s="616"/>
      <c r="AN31" s="616"/>
      <c r="AO31" s="617"/>
      <c r="AP31" s="656" t="s">
        <v>316</v>
      </c>
      <c r="AQ31" s="657"/>
      <c r="AR31" s="657"/>
      <c r="AS31" s="657"/>
      <c r="AT31" s="662" t="s">
        <v>317</v>
      </c>
      <c r="AU31" s="212"/>
      <c r="AV31" s="212"/>
      <c r="AW31" s="212"/>
      <c r="AX31" s="596" t="s">
        <v>193</v>
      </c>
      <c r="AY31" s="597"/>
      <c r="AZ31" s="597"/>
      <c r="BA31" s="597"/>
      <c r="BB31" s="597"/>
      <c r="BC31" s="597"/>
      <c r="BD31" s="597"/>
      <c r="BE31" s="597"/>
      <c r="BF31" s="598"/>
      <c r="BG31" s="666">
        <v>99.3</v>
      </c>
      <c r="BH31" s="654"/>
      <c r="BI31" s="654"/>
      <c r="BJ31" s="654"/>
      <c r="BK31" s="654"/>
      <c r="BL31" s="654"/>
      <c r="BM31" s="605">
        <v>97.4</v>
      </c>
      <c r="BN31" s="654"/>
      <c r="BO31" s="654"/>
      <c r="BP31" s="654"/>
      <c r="BQ31" s="655"/>
      <c r="BR31" s="666">
        <v>99.3</v>
      </c>
      <c r="BS31" s="654"/>
      <c r="BT31" s="654"/>
      <c r="BU31" s="654"/>
      <c r="BV31" s="654"/>
      <c r="BW31" s="654"/>
      <c r="BX31" s="605">
        <v>97.4</v>
      </c>
      <c r="BY31" s="654"/>
      <c r="BZ31" s="654"/>
      <c r="CA31" s="654"/>
      <c r="CB31" s="655"/>
      <c r="CD31" s="648"/>
      <c r="CE31" s="649"/>
      <c r="CF31" s="607" t="s">
        <v>318</v>
      </c>
      <c r="CG31" s="608"/>
      <c r="CH31" s="608"/>
      <c r="CI31" s="608"/>
      <c r="CJ31" s="608"/>
      <c r="CK31" s="608"/>
      <c r="CL31" s="608"/>
      <c r="CM31" s="608"/>
      <c r="CN31" s="608"/>
      <c r="CO31" s="608"/>
      <c r="CP31" s="608"/>
      <c r="CQ31" s="609"/>
      <c r="CR31" s="610">
        <v>172088</v>
      </c>
      <c r="CS31" s="642"/>
      <c r="CT31" s="642"/>
      <c r="CU31" s="642"/>
      <c r="CV31" s="642"/>
      <c r="CW31" s="642"/>
      <c r="CX31" s="642"/>
      <c r="CY31" s="643"/>
      <c r="CZ31" s="615">
        <v>0.2</v>
      </c>
      <c r="DA31" s="640"/>
      <c r="DB31" s="640"/>
      <c r="DC31" s="644"/>
      <c r="DD31" s="619">
        <v>169184</v>
      </c>
      <c r="DE31" s="642"/>
      <c r="DF31" s="642"/>
      <c r="DG31" s="642"/>
      <c r="DH31" s="642"/>
      <c r="DI31" s="642"/>
      <c r="DJ31" s="642"/>
      <c r="DK31" s="643"/>
      <c r="DL31" s="619">
        <v>169184</v>
      </c>
      <c r="DM31" s="642"/>
      <c r="DN31" s="642"/>
      <c r="DO31" s="642"/>
      <c r="DP31" s="642"/>
      <c r="DQ31" s="642"/>
      <c r="DR31" s="642"/>
      <c r="DS31" s="642"/>
      <c r="DT31" s="642"/>
      <c r="DU31" s="642"/>
      <c r="DV31" s="643"/>
      <c r="DW31" s="615">
        <v>0.4</v>
      </c>
      <c r="DX31" s="640"/>
      <c r="DY31" s="640"/>
      <c r="DZ31" s="640"/>
      <c r="EA31" s="640"/>
      <c r="EB31" s="640"/>
      <c r="EC31" s="641"/>
    </row>
    <row r="32" spans="2:133" ht="11.25" customHeight="1" x14ac:dyDescent="0.15">
      <c r="B32" s="607" t="s">
        <v>319</v>
      </c>
      <c r="C32" s="608"/>
      <c r="D32" s="608"/>
      <c r="E32" s="608"/>
      <c r="F32" s="608"/>
      <c r="G32" s="608"/>
      <c r="H32" s="608"/>
      <c r="I32" s="608"/>
      <c r="J32" s="608"/>
      <c r="K32" s="608"/>
      <c r="L32" s="608"/>
      <c r="M32" s="608"/>
      <c r="N32" s="608"/>
      <c r="O32" s="608"/>
      <c r="P32" s="608"/>
      <c r="Q32" s="609"/>
      <c r="R32" s="610">
        <v>5133016</v>
      </c>
      <c r="S32" s="611"/>
      <c r="T32" s="611"/>
      <c r="U32" s="611"/>
      <c r="V32" s="611"/>
      <c r="W32" s="611"/>
      <c r="X32" s="611"/>
      <c r="Y32" s="612"/>
      <c r="Z32" s="613">
        <v>6.8</v>
      </c>
      <c r="AA32" s="613"/>
      <c r="AB32" s="613"/>
      <c r="AC32" s="613"/>
      <c r="AD32" s="614" t="s">
        <v>131</v>
      </c>
      <c r="AE32" s="614"/>
      <c r="AF32" s="614"/>
      <c r="AG32" s="614"/>
      <c r="AH32" s="614"/>
      <c r="AI32" s="614"/>
      <c r="AJ32" s="614"/>
      <c r="AK32" s="614"/>
      <c r="AL32" s="615" t="s">
        <v>239</v>
      </c>
      <c r="AM32" s="616"/>
      <c r="AN32" s="616"/>
      <c r="AO32" s="617"/>
      <c r="AP32" s="658"/>
      <c r="AQ32" s="659"/>
      <c r="AR32" s="659"/>
      <c r="AS32" s="659"/>
      <c r="AT32" s="663"/>
      <c r="AU32" s="208" t="s">
        <v>320</v>
      </c>
      <c r="AX32" s="607" t="s">
        <v>321</v>
      </c>
      <c r="AY32" s="608"/>
      <c r="AZ32" s="608"/>
      <c r="BA32" s="608"/>
      <c r="BB32" s="608"/>
      <c r="BC32" s="608"/>
      <c r="BD32" s="608"/>
      <c r="BE32" s="608"/>
      <c r="BF32" s="609"/>
      <c r="BG32" s="667">
        <v>99.3</v>
      </c>
      <c r="BH32" s="642"/>
      <c r="BI32" s="642"/>
      <c r="BJ32" s="642"/>
      <c r="BK32" s="642"/>
      <c r="BL32" s="642"/>
      <c r="BM32" s="616">
        <v>98</v>
      </c>
      <c r="BN32" s="642"/>
      <c r="BO32" s="642"/>
      <c r="BP32" s="642"/>
      <c r="BQ32" s="665"/>
      <c r="BR32" s="667">
        <v>99.3</v>
      </c>
      <c r="BS32" s="642"/>
      <c r="BT32" s="642"/>
      <c r="BU32" s="642"/>
      <c r="BV32" s="642"/>
      <c r="BW32" s="642"/>
      <c r="BX32" s="616">
        <v>98</v>
      </c>
      <c r="BY32" s="642"/>
      <c r="BZ32" s="642"/>
      <c r="CA32" s="642"/>
      <c r="CB32" s="665"/>
      <c r="CD32" s="650"/>
      <c r="CE32" s="651"/>
      <c r="CF32" s="607" t="s">
        <v>322</v>
      </c>
      <c r="CG32" s="608"/>
      <c r="CH32" s="608"/>
      <c r="CI32" s="608"/>
      <c r="CJ32" s="608"/>
      <c r="CK32" s="608"/>
      <c r="CL32" s="608"/>
      <c r="CM32" s="608"/>
      <c r="CN32" s="608"/>
      <c r="CO32" s="608"/>
      <c r="CP32" s="608"/>
      <c r="CQ32" s="609"/>
      <c r="CR32" s="610">
        <v>321</v>
      </c>
      <c r="CS32" s="611"/>
      <c r="CT32" s="611"/>
      <c r="CU32" s="611"/>
      <c r="CV32" s="611"/>
      <c r="CW32" s="611"/>
      <c r="CX32" s="611"/>
      <c r="CY32" s="612"/>
      <c r="CZ32" s="615">
        <v>0</v>
      </c>
      <c r="DA32" s="640"/>
      <c r="DB32" s="640"/>
      <c r="DC32" s="644"/>
      <c r="DD32" s="619">
        <v>321</v>
      </c>
      <c r="DE32" s="611"/>
      <c r="DF32" s="611"/>
      <c r="DG32" s="611"/>
      <c r="DH32" s="611"/>
      <c r="DI32" s="611"/>
      <c r="DJ32" s="611"/>
      <c r="DK32" s="612"/>
      <c r="DL32" s="619">
        <v>321</v>
      </c>
      <c r="DM32" s="611"/>
      <c r="DN32" s="611"/>
      <c r="DO32" s="611"/>
      <c r="DP32" s="611"/>
      <c r="DQ32" s="611"/>
      <c r="DR32" s="611"/>
      <c r="DS32" s="611"/>
      <c r="DT32" s="611"/>
      <c r="DU32" s="611"/>
      <c r="DV32" s="612"/>
      <c r="DW32" s="615">
        <v>0</v>
      </c>
      <c r="DX32" s="640"/>
      <c r="DY32" s="640"/>
      <c r="DZ32" s="640"/>
      <c r="EA32" s="640"/>
      <c r="EB32" s="640"/>
      <c r="EC32" s="641"/>
    </row>
    <row r="33" spans="2:133" ht="11.25" customHeight="1" x14ac:dyDescent="0.15">
      <c r="B33" s="607" t="s">
        <v>323</v>
      </c>
      <c r="C33" s="608"/>
      <c r="D33" s="608"/>
      <c r="E33" s="608"/>
      <c r="F33" s="608"/>
      <c r="G33" s="608"/>
      <c r="H33" s="608"/>
      <c r="I33" s="608"/>
      <c r="J33" s="608"/>
      <c r="K33" s="608"/>
      <c r="L33" s="608"/>
      <c r="M33" s="608"/>
      <c r="N33" s="608"/>
      <c r="O33" s="608"/>
      <c r="P33" s="608"/>
      <c r="Q33" s="609"/>
      <c r="R33" s="610">
        <v>765293</v>
      </c>
      <c r="S33" s="611"/>
      <c r="T33" s="611"/>
      <c r="U33" s="611"/>
      <c r="V33" s="611"/>
      <c r="W33" s="611"/>
      <c r="X33" s="611"/>
      <c r="Y33" s="612"/>
      <c r="Z33" s="613">
        <v>1</v>
      </c>
      <c r="AA33" s="613"/>
      <c r="AB33" s="613"/>
      <c r="AC33" s="613"/>
      <c r="AD33" s="614">
        <v>113398</v>
      </c>
      <c r="AE33" s="614"/>
      <c r="AF33" s="614"/>
      <c r="AG33" s="614"/>
      <c r="AH33" s="614"/>
      <c r="AI33" s="614"/>
      <c r="AJ33" s="614"/>
      <c r="AK33" s="614"/>
      <c r="AL33" s="615">
        <v>0.3</v>
      </c>
      <c r="AM33" s="616"/>
      <c r="AN33" s="616"/>
      <c r="AO33" s="617"/>
      <c r="AP33" s="660"/>
      <c r="AQ33" s="661"/>
      <c r="AR33" s="661"/>
      <c r="AS33" s="661"/>
      <c r="AT33" s="664"/>
      <c r="AU33" s="213"/>
      <c r="AV33" s="213"/>
      <c r="AW33" s="213"/>
      <c r="AX33" s="631" t="s">
        <v>324</v>
      </c>
      <c r="AY33" s="632"/>
      <c r="AZ33" s="632"/>
      <c r="BA33" s="632"/>
      <c r="BB33" s="632"/>
      <c r="BC33" s="632"/>
      <c r="BD33" s="632"/>
      <c r="BE33" s="632"/>
      <c r="BF33" s="633"/>
      <c r="BG33" s="668">
        <v>99.2</v>
      </c>
      <c r="BH33" s="669"/>
      <c r="BI33" s="669"/>
      <c r="BJ33" s="669"/>
      <c r="BK33" s="669"/>
      <c r="BL33" s="669"/>
      <c r="BM33" s="670">
        <v>96.8</v>
      </c>
      <c r="BN33" s="669"/>
      <c r="BO33" s="669"/>
      <c r="BP33" s="669"/>
      <c r="BQ33" s="671"/>
      <c r="BR33" s="668">
        <v>99.3</v>
      </c>
      <c r="BS33" s="669"/>
      <c r="BT33" s="669"/>
      <c r="BU33" s="669"/>
      <c r="BV33" s="669"/>
      <c r="BW33" s="669"/>
      <c r="BX33" s="670">
        <v>96.7</v>
      </c>
      <c r="BY33" s="669"/>
      <c r="BZ33" s="669"/>
      <c r="CA33" s="669"/>
      <c r="CB33" s="671"/>
      <c r="CD33" s="607" t="s">
        <v>325</v>
      </c>
      <c r="CE33" s="608"/>
      <c r="CF33" s="608"/>
      <c r="CG33" s="608"/>
      <c r="CH33" s="608"/>
      <c r="CI33" s="608"/>
      <c r="CJ33" s="608"/>
      <c r="CK33" s="608"/>
      <c r="CL33" s="608"/>
      <c r="CM33" s="608"/>
      <c r="CN33" s="608"/>
      <c r="CO33" s="608"/>
      <c r="CP33" s="608"/>
      <c r="CQ33" s="609"/>
      <c r="CR33" s="610">
        <v>30671808</v>
      </c>
      <c r="CS33" s="642"/>
      <c r="CT33" s="642"/>
      <c r="CU33" s="642"/>
      <c r="CV33" s="642"/>
      <c r="CW33" s="642"/>
      <c r="CX33" s="642"/>
      <c r="CY33" s="643"/>
      <c r="CZ33" s="615">
        <v>42.1</v>
      </c>
      <c r="DA33" s="640"/>
      <c r="DB33" s="640"/>
      <c r="DC33" s="644"/>
      <c r="DD33" s="619">
        <v>23446512</v>
      </c>
      <c r="DE33" s="642"/>
      <c r="DF33" s="642"/>
      <c r="DG33" s="642"/>
      <c r="DH33" s="642"/>
      <c r="DI33" s="642"/>
      <c r="DJ33" s="642"/>
      <c r="DK33" s="643"/>
      <c r="DL33" s="619">
        <v>15919487</v>
      </c>
      <c r="DM33" s="642"/>
      <c r="DN33" s="642"/>
      <c r="DO33" s="642"/>
      <c r="DP33" s="642"/>
      <c r="DQ33" s="642"/>
      <c r="DR33" s="642"/>
      <c r="DS33" s="642"/>
      <c r="DT33" s="642"/>
      <c r="DU33" s="642"/>
      <c r="DV33" s="643"/>
      <c r="DW33" s="615">
        <v>41.8</v>
      </c>
      <c r="DX33" s="640"/>
      <c r="DY33" s="640"/>
      <c r="DZ33" s="640"/>
      <c r="EA33" s="640"/>
      <c r="EB33" s="640"/>
      <c r="EC33" s="641"/>
    </row>
    <row r="34" spans="2:133" ht="11.25" customHeight="1" x14ac:dyDescent="0.15">
      <c r="B34" s="607" t="s">
        <v>326</v>
      </c>
      <c r="C34" s="608"/>
      <c r="D34" s="608"/>
      <c r="E34" s="608"/>
      <c r="F34" s="608"/>
      <c r="G34" s="608"/>
      <c r="H34" s="608"/>
      <c r="I34" s="608"/>
      <c r="J34" s="608"/>
      <c r="K34" s="608"/>
      <c r="L34" s="608"/>
      <c r="M34" s="608"/>
      <c r="N34" s="608"/>
      <c r="O34" s="608"/>
      <c r="P34" s="608"/>
      <c r="Q34" s="609"/>
      <c r="R34" s="610">
        <v>169153</v>
      </c>
      <c r="S34" s="611"/>
      <c r="T34" s="611"/>
      <c r="U34" s="611"/>
      <c r="V34" s="611"/>
      <c r="W34" s="611"/>
      <c r="X34" s="611"/>
      <c r="Y34" s="612"/>
      <c r="Z34" s="613">
        <v>0.2</v>
      </c>
      <c r="AA34" s="613"/>
      <c r="AB34" s="613"/>
      <c r="AC34" s="613"/>
      <c r="AD34" s="614" t="s">
        <v>239</v>
      </c>
      <c r="AE34" s="614"/>
      <c r="AF34" s="614"/>
      <c r="AG34" s="614"/>
      <c r="AH34" s="614"/>
      <c r="AI34" s="614"/>
      <c r="AJ34" s="614"/>
      <c r="AK34" s="614"/>
      <c r="AL34" s="615" t="s">
        <v>239</v>
      </c>
      <c r="AM34" s="616"/>
      <c r="AN34" s="616"/>
      <c r="AO34" s="617"/>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7" t="s">
        <v>327</v>
      </c>
      <c r="CE34" s="608"/>
      <c r="CF34" s="608"/>
      <c r="CG34" s="608"/>
      <c r="CH34" s="608"/>
      <c r="CI34" s="608"/>
      <c r="CJ34" s="608"/>
      <c r="CK34" s="608"/>
      <c r="CL34" s="608"/>
      <c r="CM34" s="608"/>
      <c r="CN34" s="608"/>
      <c r="CO34" s="608"/>
      <c r="CP34" s="608"/>
      <c r="CQ34" s="609"/>
      <c r="CR34" s="610">
        <v>10336268</v>
      </c>
      <c r="CS34" s="611"/>
      <c r="CT34" s="611"/>
      <c r="CU34" s="611"/>
      <c r="CV34" s="611"/>
      <c r="CW34" s="611"/>
      <c r="CX34" s="611"/>
      <c r="CY34" s="612"/>
      <c r="CZ34" s="615">
        <v>14.2</v>
      </c>
      <c r="DA34" s="640"/>
      <c r="DB34" s="640"/>
      <c r="DC34" s="644"/>
      <c r="DD34" s="619">
        <v>6658541</v>
      </c>
      <c r="DE34" s="611"/>
      <c r="DF34" s="611"/>
      <c r="DG34" s="611"/>
      <c r="DH34" s="611"/>
      <c r="DI34" s="611"/>
      <c r="DJ34" s="611"/>
      <c r="DK34" s="612"/>
      <c r="DL34" s="619">
        <v>5001598</v>
      </c>
      <c r="DM34" s="611"/>
      <c r="DN34" s="611"/>
      <c r="DO34" s="611"/>
      <c r="DP34" s="611"/>
      <c r="DQ34" s="611"/>
      <c r="DR34" s="611"/>
      <c r="DS34" s="611"/>
      <c r="DT34" s="611"/>
      <c r="DU34" s="611"/>
      <c r="DV34" s="612"/>
      <c r="DW34" s="615">
        <v>13.1</v>
      </c>
      <c r="DX34" s="640"/>
      <c r="DY34" s="640"/>
      <c r="DZ34" s="640"/>
      <c r="EA34" s="640"/>
      <c r="EB34" s="640"/>
      <c r="EC34" s="641"/>
    </row>
    <row r="35" spans="2:133" ht="11.25" customHeight="1" x14ac:dyDescent="0.15">
      <c r="B35" s="607" t="s">
        <v>328</v>
      </c>
      <c r="C35" s="608"/>
      <c r="D35" s="608"/>
      <c r="E35" s="608"/>
      <c r="F35" s="608"/>
      <c r="G35" s="608"/>
      <c r="H35" s="608"/>
      <c r="I35" s="608"/>
      <c r="J35" s="608"/>
      <c r="K35" s="608"/>
      <c r="L35" s="608"/>
      <c r="M35" s="608"/>
      <c r="N35" s="608"/>
      <c r="O35" s="608"/>
      <c r="P35" s="608"/>
      <c r="Q35" s="609"/>
      <c r="R35" s="610">
        <v>3418657</v>
      </c>
      <c r="S35" s="611"/>
      <c r="T35" s="611"/>
      <c r="U35" s="611"/>
      <c r="V35" s="611"/>
      <c r="W35" s="611"/>
      <c r="X35" s="611"/>
      <c r="Y35" s="612"/>
      <c r="Z35" s="613">
        <v>4.5</v>
      </c>
      <c r="AA35" s="613"/>
      <c r="AB35" s="613"/>
      <c r="AC35" s="613"/>
      <c r="AD35" s="614" t="s">
        <v>239</v>
      </c>
      <c r="AE35" s="614"/>
      <c r="AF35" s="614"/>
      <c r="AG35" s="614"/>
      <c r="AH35" s="614"/>
      <c r="AI35" s="614"/>
      <c r="AJ35" s="614"/>
      <c r="AK35" s="614"/>
      <c r="AL35" s="615" t="s">
        <v>239</v>
      </c>
      <c r="AM35" s="616"/>
      <c r="AN35" s="616"/>
      <c r="AO35" s="617"/>
      <c r="AP35" s="216"/>
      <c r="AQ35" s="592" t="s">
        <v>329</v>
      </c>
      <c r="AR35" s="593"/>
      <c r="AS35" s="593"/>
      <c r="AT35" s="593"/>
      <c r="AU35" s="593"/>
      <c r="AV35" s="593"/>
      <c r="AW35" s="593"/>
      <c r="AX35" s="593"/>
      <c r="AY35" s="593"/>
      <c r="AZ35" s="593"/>
      <c r="BA35" s="593"/>
      <c r="BB35" s="593"/>
      <c r="BC35" s="593"/>
      <c r="BD35" s="593"/>
      <c r="BE35" s="593"/>
      <c r="BF35" s="594"/>
      <c r="BG35" s="592" t="s">
        <v>330</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331</v>
      </c>
      <c r="CE35" s="608"/>
      <c r="CF35" s="608"/>
      <c r="CG35" s="608"/>
      <c r="CH35" s="608"/>
      <c r="CI35" s="608"/>
      <c r="CJ35" s="608"/>
      <c r="CK35" s="608"/>
      <c r="CL35" s="608"/>
      <c r="CM35" s="608"/>
      <c r="CN35" s="608"/>
      <c r="CO35" s="608"/>
      <c r="CP35" s="608"/>
      <c r="CQ35" s="609"/>
      <c r="CR35" s="610">
        <v>603195</v>
      </c>
      <c r="CS35" s="642"/>
      <c r="CT35" s="642"/>
      <c r="CU35" s="642"/>
      <c r="CV35" s="642"/>
      <c r="CW35" s="642"/>
      <c r="CX35" s="642"/>
      <c r="CY35" s="643"/>
      <c r="CZ35" s="615">
        <v>0.8</v>
      </c>
      <c r="DA35" s="640"/>
      <c r="DB35" s="640"/>
      <c r="DC35" s="644"/>
      <c r="DD35" s="619">
        <v>564057</v>
      </c>
      <c r="DE35" s="642"/>
      <c r="DF35" s="642"/>
      <c r="DG35" s="642"/>
      <c r="DH35" s="642"/>
      <c r="DI35" s="642"/>
      <c r="DJ35" s="642"/>
      <c r="DK35" s="643"/>
      <c r="DL35" s="619">
        <v>557081</v>
      </c>
      <c r="DM35" s="642"/>
      <c r="DN35" s="642"/>
      <c r="DO35" s="642"/>
      <c r="DP35" s="642"/>
      <c r="DQ35" s="642"/>
      <c r="DR35" s="642"/>
      <c r="DS35" s="642"/>
      <c r="DT35" s="642"/>
      <c r="DU35" s="642"/>
      <c r="DV35" s="643"/>
      <c r="DW35" s="615">
        <v>1.5</v>
      </c>
      <c r="DX35" s="640"/>
      <c r="DY35" s="640"/>
      <c r="DZ35" s="640"/>
      <c r="EA35" s="640"/>
      <c r="EB35" s="640"/>
      <c r="EC35" s="641"/>
    </row>
    <row r="36" spans="2:133" ht="11.25" customHeight="1" x14ac:dyDescent="0.15">
      <c r="B36" s="607" t="s">
        <v>332</v>
      </c>
      <c r="C36" s="608"/>
      <c r="D36" s="608"/>
      <c r="E36" s="608"/>
      <c r="F36" s="608"/>
      <c r="G36" s="608"/>
      <c r="H36" s="608"/>
      <c r="I36" s="608"/>
      <c r="J36" s="608"/>
      <c r="K36" s="608"/>
      <c r="L36" s="608"/>
      <c r="M36" s="608"/>
      <c r="N36" s="608"/>
      <c r="O36" s="608"/>
      <c r="P36" s="608"/>
      <c r="Q36" s="609"/>
      <c r="R36" s="610">
        <v>2659258</v>
      </c>
      <c r="S36" s="611"/>
      <c r="T36" s="611"/>
      <c r="U36" s="611"/>
      <c r="V36" s="611"/>
      <c r="W36" s="611"/>
      <c r="X36" s="611"/>
      <c r="Y36" s="612"/>
      <c r="Z36" s="613">
        <v>3.5</v>
      </c>
      <c r="AA36" s="613"/>
      <c r="AB36" s="613"/>
      <c r="AC36" s="613"/>
      <c r="AD36" s="614" t="s">
        <v>239</v>
      </c>
      <c r="AE36" s="614"/>
      <c r="AF36" s="614"/>
      <c r="AG36" s="614"/>
      <c r="AH36" s="614"/>
      <c r="AI36" s="614"/>
      <c r="AJ36" s="614"/>
      <c r="AK36" s="614"/>
      <c r="AL36" s="615" t="s">
        <v>131</v>
      </c>
      <c r="AM36" s="616"/>
      <c r="AN36" s="616"/>
      <c r="AO36" s="617"/>
      <c r="AP36" s="216"/>
      <c r="AQ36" s="676" t="s">
        <v>333</v>
      </c>
      <c r="AR36" s="677"/>
      <c r="AS36" s="677"/>
      <c r="AT36" s="677"/>
      <c r="AU36" s="677"/>
      <c r="AV36" s="677"/>
      <c r="AW36" s="677"/>
      <c r="AX36" s="677"/>
      <c r="AY36" s="678"/>
      <c r="AZ36" s="599">
        <v>10535581</v>
      </c>
      <c r="BA36" s="600"/>
      <c r="BB36" s="600"/>
      <c r="BC36" s="600"/>
      <c r="BD36" s="600"/>
      <c r="BE36" s="600"/>
      <c r="BF36" s="672"/>
      <c r="BG36" s="596" t="s">
        <v>334</v>
      </c>
      <c r="BH36" s="597"/>
      <c r="BI36" s="597"/>
      <c r="BJ36" s="597"/>
      <c r="BK36" s="597"/>
      <c r="BL36" s="597"/>
      <c r="BM36" s="597"/>
      <c r="BN36" s="597"/>
      <c r="BO36" s="597"/>
      <c r="BP36" s="597"/>
      <c r="BQ36" s="597"/>
      <c r="BR36" s="597"/>
      <c r="BS36" s="597"/>
      <c r="BT36" s="597"/>
      <c r="BU36" s="598"/>
      <c r="BV36" s="599">
        <v>72883</v>
      </c>
      <c r="BW36" s="600"/>
      <c r="BX36" s="600"/>
      <c r="BY36" s="600"/>
      <c r="BZ36" s="600"/>
      <c r="CA36" s="600"/>
      <c r="CB36" s="672"/>
      <c r="CD36" s="607" t="s">
        <v>335</v>
      </c>
      <c r="CE36" s="608"/>
      <c r="CF36" s="608"/>
      <c r="CG36" s="608"/>
      <c r="CH36" s="608"/>
      <c r="CI36" s="608"/>
      <c r="CJ36" s="608"/>
      <c r="CK36" s="608"/>
      <c r="CL36" s="608"/>
      <c r="CM36" s="608"/>
      <c r="CN36" s="608"/>
      <c r="CO36" s="608"/>
      <c r="CP36" s="608"/>
      <c r="CQ36" s="609"/>
      <c r="CR36" s="610">
        <v>8467479</v>
      </c>
      <c r="CS36" s="611"/>
      <c r="CT36" s="611"/>
      <c r="CU36" s="611"/>
      <c r="CV36" s="611"/>
      <c r="CW36" s="611"/>
      <c r="CX36" s="611"/>
      <c r="CY36" s="612"/>
      <c r="CZ36" s="615">
        <v>11.6</v>
      </c>
      <c r="DA36" s="640"/>
      <c r="DB36" s="640"/>
      <c r="DC36" s="644"/>
      <c r="DD36" s="619">
        <v>7456136</v>
      </c>
      <c r="DE36" s="611"/>
      <c r="DF36" s="611"/>
      <c r="DG36" s="611"/>
      <c r="DH36" s="611"/>
      <c r="DI36" s="611"/>
      <c r="DJ36" s="611"/>
      <c r="DK36" s="612"/>
      <c r="DL36" s="619">
        <v>4699281</v>
      </c>
      <c r="DM36" s="611"/>
      <c r="DN36" s="611"/>
      <c r="DO36" s="611"/>
      <c r="DP36" s="611"/>
      <c r="DQ36" s="611"/>
      <c r="DR36" s="611"/>
      <c r="DS36" s="611"/>
      <c r="DT36" s="611"/>
      <c r="DU36" s="611"/>
      <c r="DV36" s="612"/>
      <c r="DW36" s="615">
        <v>12.3</v>
      </c>
      <c r="DX36" s="640"/>
      <c r="DY36" s="640"/>
      <c r="DZ36" s="640"/>
      <c r="EA36" s="640"/>
      <c r="EB36" s="640"/>
      <c r="EC36" s="641"/>
    </row>
    <row r="37" spans="2:133" ht="11.25" customHeight="1" x14ac:dyDescent="0.15">
      <c r="B37" s="607" t="s">
        <v>336</v>
      </c>
      <c r="C37" s="608"/>
      <c r="D37" s="608"/>
      <c r="E37" s="608"/>
      <c r="F37" s="608"/>
      <c r="G37" s="608"/>
      <c r="H37" s="608"/>
      <c r="I37" s="608"/>
      <c r="J37" s="608"/>
      <c r="K37" s="608"/>
      <c r="L37" s="608"/>
      <c r="M37" s="608"/>
      <c r="N37" s="608"/>
      <c r="O37" s="608"/>
      <c r="P37" s="608"/>
      <c r="Q37" s="609"/>
      <c r="R37" s="610">
        <v>1535118</v>
      </c>
      <c r="S37" s="611"/>
      <c r="T37" s="611"/>
      <c r="U37" s="611"/>
      <c r="V37" s="611"/>
      <c r="W37" s="611"/>
      <c r="X37" s="611"/>
      <c r="Y37" s="612"/>
      <c r="Z37" s="613">
        <v>2</v>
      </c>
      <c r="AA37" s="613"/>
      <c r="AB37" s="613"/>
      <c r="AC37" s="613"/>
      <c r="AD37" s="614">
        <v>6579</v>
      </c>
      <c r="AE37" s="614"/>
      <c r="AF37" s="614"/>
      <c r="AG37" s="614"/>
      <c r="AH37" s="614"/>
      <c r="AI37" s="614"/>
      <c r="AJ37" s="614"/>
      <c r="AK37" s="614"/>
      <c r="AL37" s="615">
        <v>0</v>
      </c>
      <c r="AM37" s="616"/>
      <c r="AN37" s="616"/>
      <c r="AO37" s="617"/>
      <c r="AQ37" s="673" t="s">
        <v>337</v>
      </c>
      <c r="AR37" s="674"/>
      <c r="AS37" s="674"/>
      <c r="AT37" s="674"/>
      <c r="AU37" s="674"/>
      <c r="AV37" s="674"/>
      <c r="AW37" s="674"/>
      <c r="AX37" s="674"/>
      <c r="AY37" s="675"/>
      <c r="AZ37" s="610">
        <v>2687988</v>
      </c>
      <c r="BA37" s="611"/>
      <c r="BB37" s="611"/>
      <c r="BC37" s="611"/>
      <c r="BD37" s="642"/>
      <c r="BE37" s="642"/>
      <c r="BF37" s="665"/>
      <c r="BG37" s="607" t="s">
        <v>338</v>
      </c>
      <c r="BH37" s="608"/>
      <c r="BI37" s="608"/>
      <c r="BJ37" s="608"/>
      <c r="BK37" s="608"/>
      <c r="BL37" s="608"/>
      <c r="BM37" s="608"/>
      <c r="BN37" s="608"/>
      <c r="BO37" s="608"/>
      <c r="BP37" s="608"/>
      <c r="BQ37" s="608"/>
      <c r="BR37" s="608"/>
      <c r="BS37" s="608"/>
      <c r="BT37" s="608"/>
      <c r="BU37" s="609"/>
      <c r="BV37" s="610">
        <v>-290735</v>
      </c>
      <c r="BW37" s="611"/>
      <c r="BX37" s="611"/>
      <c r="BY37" s="611"/>
      <c r="BZ37" s="611"/>
      <c r="CA37" s="611"/>
      <c r="CB37" s="620"/>
      <c r="CD37" s="607" t="s">
        <v>339</v>
      </c>
      <c r="CE37" s="608"/>
      <c r="CF37" s="608"/>
      <c r="CG37" s="608"/>
      <c r="CH37" s="608"/>
      <c r="CI37" s="608"/>
      <c r="CJ37" s="608"/>
      <c r="CK37" s="608"/>
      <c r="CL37" s="608"/>
      <c r="CM37" s="608"/>
      <c r="CN37" s="608"/>
      <c r="CO37" s="608"/>
      <c r="CP37" s="608"/>
      <c r="CQ37" s="609"/>
      <c r="CR37" s="610">
        <v>1987540</v>
      </c>
      <c r="CS37" s="642"/>
      <c r="CT37" s="642"/>
      <c r="CU37" s="642"/>
      <c r="CV37" s="642"/>
      <c r="CW37" s="642"/>
      <c r="CX37" s="642"/>
      <c r="CY37" s="643"/>
      <c r="CZ37" s="615">
        <v>2.7</v>
      </c>
      <c r="DA37" s="640"/>
      <c r="DB37" s="640"/>
      <c r="DC37" s="644"/>
      <c r="DD37" s="619">
        <v>1987081</v>
      </c>
      <c r="DE37" s="642"/>
      <c r="DF37" s="642"/>
      <c r="DG37" s="642"/>
      <c r="DH37" s="642"/>
      <c r="DI37" s="642"/>
      <c r="DJ37" s="642"/>
      <c r="DK37" s="643"/>
      <c r="DL37" s="619">
        <v>1819137</v>
      </c>
      <c r="DM37" s="642"/>
      <c r="DN37" s="642"/>
      <c r="DO37" s="642"/>
      <c r="DP37" s="642"/>
      <c r="DQ37" s="642"/>
      <c r="DR37" s="642"/>
      <c r="DS37" s="642"/>
      <c r="DT37" s="642"/>
      <c r="DU37" s="642"/>
      <c r="DV37" s="643"/>
      <c r="DW37" s="615">
        <v>4.8</v>
      </c>
      <c r="DX37" s="640"/>
      <c r="DY37" s="640"/>
      <c r="DZ37" s="640"/>
      <c r="EA37" s="640"/>
      <c r="EB37" s="640"/>
      <c r="EC37" s="641"/>
    </row>
    <row r="38" spans="2:133" ht="11.25" customHeight="1" x14ac:dyDescent="0.15">
      <c r="B38" s="607" t="s">
        <v>340</v>
      </c>
      <c r="C38" s="608"/>
      <c r="D38" s="608"/>
      <c r="E38" s="608"/>
      <c r="F38" s="608"/>
      <c r="G38" s="608"/>
      <c r="H38" s="608"/>
      <c r="I38" s="608"/>
      <c r="J38" s="608"/>
      <c r="K38" s="608"/>
      <c r="L38" s="608"/>
      <c r="M38" s="608"/>
      <c r="N38" s="608"/>
      <c r="O38" s="608"/>
      <c r="P38" s="608"/>
      <c r="Q38" s="609"/>
      <c r="R38" s="610">
        <v>3058600</v>
      </c>
      <c r="S38" s="611"/>
      <c r="T38" s="611"/>
      <c r="U38" s="611"/>
      <c r="V38" s="611"/>
      <c r="W38" s="611"/>
      <c r="X38" s="611"/>
      <c r="Y38" s="612"/>
      <c r="Z38" s="613">
        <v>4.0999999999999996</v>
      </c>
      <c r="AA38" s="613"/>
      <c r="AB38" s="613"/>
      <c r="AC38" s="613"/>
      <c r="AD38" s="614" t="s">
        <v>239</v>
      </c>
      <c r="AE38" s="614"/>
      <c r="AF38" s="614"/>
      <c r="AG38" s="614"/>
      <c r="AH38" s="614"/>
      <c r="AI38" s="614"/>
      <c r="AJ38" s="614"/>
      <c r="AK38" s="614"/>
      <c r="AL38" s="615" t="s">
        <v>131</v>
      </c>
      <c r="AM38" s="616"/>
      <c r="AN38" s="616"/>
      <c r="AO38" s="617"/>
      <c r="AQ38" s="673" t="s">
        <v>341</v>
      </c>
      <c r="AR38" s="674"/>
      <c r="AS38" s="674"/>
      <c r="AT38" s="674"/>
      <c r="AU38" s="674"/>
      <c r="AV38" s="674"/>
      <c r="AW38" s="674"/>
      <c r="AX38" s="674"/>
      <c r="AY38" s="675"/>
      <c r="AZ38" s="610">
        <v>345672</v>
      </c>
      <c r="BA38" s="611"/>
      <c r="BB38" s="611"/>
      <c r="BC38" s="611"/>
      <c r="BD38" s="642"/>
      <c r="BE38" s="642"/>
      <c r="BF38" s="665"/>
      <c r="BG38" s="607" t="s">
        <v>342</v>
      </c>
      <c r="BH38" s="608"/>
      <c r="BI38" s="608"/>
      <c r="BJ38" s="608"/>
      <c r="BK38" s="608"/>
      <c r="BL38" s="608"/>
      <c r="BM38" s="608"/>
      <c r="BN38" s="608"/>
      <c r="BO38" s="608"/>
      <c r="BP38" s="608"/>
      <c r="BQ38" s="608"/>
      <c r="BR38" s="608"/>
      <c r="BS38" s="608"/>
      <c r="BT38" s="608"/>
      <c r="BU38" s="609"/>
      <c r="BV38" s="610">
        <v>20254</v>
      </c>
      <c r="BW38" s="611"/>
      <c r="BX38" s="611"/>
      <c r="BY38" s="611"/>
      <c r="BZ38" s="611"/>
      <c r="CA38" s="611"/>
      <c r="CB38" s="620"/>
      <c r="CD38" s="607" t="s">
        <v>343</v>
      </c>
      <c r="CE38" s="608"/>
      <c r="CF38" s="608"/>
      <c r="CG38" s="608"/>
      <c r="CH38" s="608"/>
      <c r="CI38" s="608"/>
      <c r="CJ38" s="608"/>
      <c r="CK38" s="608"/>
      <c r="CL38" s="608"/>
      <c r="CM38" s="608"/>
      <c r="CN38" s="608"/>
      <c r="CO38" s="608"/>
      <c r="CP38" s="608"/>
      <c r="CQ38" s="609"/>
      <c r="CR38" s="610">
        <v>7496316</v>
      </c>
      <c r="CS38" s="611"/>
      <c r="CT38" s="611"/>
      <c r="CU38" s="611"/>
      <c r="CV38" s="611"/>
      <c r="CW38" s="611"/>
      <c r="CX38" s="611"/>
      <c r="CY38" s="612"/>
      <c r="CZ38" s="615">
        <v>10.3</v>
      </c>
      <c r="DA38" s="640"/>
      <c r="DB38" s="640"/>
      <c r="DC38" s="644"/>
      <c r="DD38" s="619">
        <v>6059772</v>
      </c>
      <c r="DE38" s="611"/>
      <c r="DF38" s="611"/>
      <c r="DG38" s="611"/>
      <c r="DH38" s="611"/>
      <c r="DI38" s="611"/>
      <c r="DJ38" s="611"/>
      <c r="DK38" s="612"/>
      <c r="DL38" s="619">
        <v>5661527</v>
      </c>
      <c r="DM38" s="611"/>
      <c r="DN38" s="611"/>
      <c r="DO38" s="611"/>
      <c r="DP38" s="611"/>
      <c r="DQ38" s="611"/>
      <c r="DR38" s="611"/>
      <c r="DS38" s="611"/>
      <c r="DT38" s="611"/>
      <c r="DU38" s="611"/>
      <c r="DV38" s="612"/>
      <c r="DW38" s="615">
        <v>14.9</v>
      </c>
      <c r="DX38" s="640"/>
      <c r="DY38" s="640"/>
      <c r="DZ38" s="640"/>
      <c r="EA38" s="640"/>
      <c r="EB38" s="640"/>
      <c r="EC38" s="641"/>
    </row>
    <row r="39" spans="2:133" ht="11.25" customHeight="1" x14ac:dyDescent="0.15">
      <c r="B39" s="607" t="s">
        <v>344</v>
      </c>
      <c r="C39" s="608"/>
      <c r="D39" s="608"/>
      <c r="E39" s="608"/>
      <c r="F39" s="608"/>
      <c r="G39" s="608"/>
      <c r="H39" s="608"/>
      <c r="I39" s="608"/>
      <c r="J39" s="608"/>
      <c r="K39" s="608"/>
      <c r="L39" s="608"/>
      <c r="M39" s="608"/>
      <c r="N39" s="608"/>
      <c r="O39" s="608"/>
      <c r="P39" s="608"/>
      <c r="Q39" s="609"/>
      <c r="R39" s="610" t="s">
        <v>239</v>
      </c>
      <c r="S39" s="611"/>
      <c r="T39" s="611"/>
      <c r="U39" s="611"/>
      <c r="V39" s="611"/>
      <c r="W39" s="611"/>
      <c r="X39" s="611"/>
      <c r="Y39" s="612"/>
      <c r="Z39" s="613" t="s">
        <v>239</v>
      </c>
      <c r="AA39" s="613"/>
      <c r="AB39" s="613"/>
      <c r="AC39" s="613"/>
      <c r="AD39" s="614" t="s">
        <v>239</v>
      </c>
      <c r="AE39" s="614"/>
      <c r="AF39" s="614"/>
      <c r="AG39" s="614"/>
      <c r="AH39" s="614"/>
      <c r="AI39" s="614"/>
      <c r="AJ39" s="614"/>
      <c r="AK39" s="614"/>
      <c r="AL39" s="615" t="s">
        <v>131</v>
      </c>
      <c r="AM39" s="616"/>
      <c r="AN39" s="616"/>
      <c r="AO39" s="617"/>
      <c r="AQ39" s="673" t="s">
        <v>345</v>
      </c>
      <c r="AR39" s="674"/>
      <c r="AS39" s="674"/>
      <c r="AT39" s="674"/>
      <c r="AU39" s="674"/>
      <c r="AV39" s="674"/>
      <c r="AW39" s="674"/>
      <c r="AX39" s="674"/>
      <c r="AY39" s="675"/>
      <c r="AZ39" s="610">
        <v>243815</v>
      </c>
      <c r="BA39" s="611"/>
      <c r="BB39" s="611"/>
      <c r="BC39" s="611"/>
      <c r="BD39" s="642"/>
      <c r="BE39" s="642"/>
      <c r="BF39" s="665"/>
      <c r="BG39" s="607" t="s">
        <v>346</v>
      </c>
      <c r="BH39" s="608"/>
      <c r="BI39" s="608"/>
      <c r="BJ39" s="608"/>
      <c r="BK39" s="608"/>
      <c r="BL39" s="608"/>
      <c r="BM39" s="608"/>
      <c r="BN39" s="608"/>
      <c r="BO39" s="608"/>
      <c r="BP39" s="608"/>
      <c r="BQ39" s="608"/>
      <c r="BR39" s="608"/>
      <c r="BS39" s="608"/>
      <c r="BT39" s="608"/>
      <c r="BU39" s="609"/>
      <c r="BV39" s="610">
        <v>29047</v>
      </c>
      <c r="BW39" s="611"/>
      <c r="BX39" s="611"/>
      <c r="BY39" s="611"/>
      <c r="BZ39" s="611"/>
      <c r="CA39" s="611"/>
      <c r="CB39" s="620"/>
      <c r="CD39" s="607" t="s">
        <v>347</v>
      </c>
      <c r="CE39" s="608"/>
      <c r="CF39" s="608"/>
      <c r="CG39" s="608"/>
      <c r="CH39" s="608"/>
      <c r="CI39" s="608"/>
      <c r="CJ39" s="608"/>
      <c r="CK39" s="608"/>
      <c r="CL39" s="608"/>
      <c r="CM39" s="608"/>
      <c r="CN39" s="608"/>
      <c r="CO39" s="608"/>
      <c r="CP39" s="608"/>
      <c r="CQ39" s="609"/>
      <c r="CR39" s="610">
        <v>3173863</v>
      </c>
      <c r="CS39" s="642"/>
      <c r="CT39" s="642"/>
      <c r="CU39" s="642"/>
      <c r="CV39" s="642"/>
      <c r="CW39" s="642"/>
      <c r="CX39" s="642"/>
      <c r="CY39" s="643"/>
      <c r="CZ39" s="615">
        <v>4.4000000000000004</v>
      </c>
      <c r="DA39" s="640"/>
      <c r="DB39" s="640"/>
      <c r="DC39" s="644"/>
      <c r="DD39" s="619">
        <v>2708006</v>
      </c>
      <c r="DE39" s="642"/>
      <c r="DF39" s="642"/>
      <c r="DG39" s="642"/>
      <c r="DH39" s="642"/>
      <c r="DI39" s="642"/>
      <c r="DJ39" s="642"/>
      <c r="DK39" s="643"/>
      <c r="DL39" s="619" t="s">
        <v>239</v>
      </c>
      <c r="DM39" s="642"/>
      <c r="DN39" s="642"/>
      <c r="DO39" s="642"/>
      <c r="DP39" s="642"/>
      <c r="DQ39" s="642"/>
      <c r="DR39" s="642"/>
      <c r="DS39" s="642"/>
      <c r="DT39" s="642"/>
      <c r="DU39" s="642"/>
      <c r="DV39" s="643"/>
      <c r="DW39" s="615" t="s">
        <v>239</v>
      </c>
      <c r="DX39" s="640"/>
      <c r="DY39" s="640"/>
      <c r="DZ39" s="640"/>
      <c r="EA39" s="640"/>
      <c r="EB39" s="640"/>
      <c r="EC39" s="641"/>
    </row>
    <row r="40" spans="2:133" ht="11.25" customHeight="1" x14ac:dyDescent="0.15">
      <c r="B40" s="607" t="s">
        <v>348</v>
      </c>
      <c r="C40" s="608"/>
      <c r="D40" s="608"/>
      <c r="E40" s="608"/>
      <c r="F40" s="608"/>
      <c r="G40" s="608"/>
      <c r="H40" s="608"/>
      <c r="I40" s="608"/>
      <c r="J40" s="608"/>
      <c r="K40" s="608"/>
      <c r="L40" s="608"/>
      <c r="M40" s="608"/>
      <c r="N40" s="608"/>
      <c r="O40" s="608"/>
      <c r="P40" s="608"/>
      <c r="Q40" s="609"/>
      <c r="R40" s="610">
        <v>812100</v>
      </c>
      <c r="S40" s="611"/>
      <c r="T40" s="611"/>
      <c r="U40" s="611"/>
      <c r="V40" s="611"/>
      <c r="W40" s="611"/>
      <c r="X40" s="611"/>
      <c r="Y40" s="612"/>
      <c r="Z40" s="613">
        <v>1.1000000000000001</v>
      </c>
      <c r="AA40" s="613"/>
      <c r="AB40" s="613"/>
      <c r="AC40" s="613"/>
      <c r="AD40" s="614" t="s">
        <v>239</v>
      </c>
      <c r="AE40" s="614"/>
      <c r="AF40" s="614"/>
      <c r="AG40" s="614"/>
      <c r="AH40" s="614"/>
      <c r="AI40" s="614"/>
      <c r="AJ40" s="614"/>
      <c r="AK40" s="614"/>
      <c r="AL40" s="615" t="s">
        <v>131</v>
      </c>
      <c r="AM40" s="616"/>
      <c r="AN40" s="616"/>
      <c r="AO40" s="617"/>
      <c r="AQ40" s="673" t="s">
        <v>349</v>
      </c>
      <c r="AR40" s="674"/>
      <c r="AS40" s="674"/>
      <c r="AT40" s="674"/>
      <c r="AU40" s="674"/>
      <c r="AV40" s="674"/>
      <c r="AW40" s="674"/>
      <c r="AX40" s="674"/>
      <c r="AY40" s="675"/>
      <c r="AZ40" s="610">
        <v>35663</v>
      </c>
      <c r="BA40" s="611"/>
      <c r="BB40" s="611"/>
      <c r="BC40" s="611"/>
      <c r="BD40" s="642"/>
      <c r="BE40" s="642"/>
      <c r="BF40" s="665"/>
      <c r="BG40" s="658" t="s">
        <v>350</v>
      </c>
      <c r="BH40" s="659"/>
      <c r="BI40" s="659"/>
      <c r="BJ40" s="659"/>
      <c r="BK40" s="659"/>
      <c r="BL40" s="217"/>
      <c r="BM40" s="608" t="s">
        <v>351</v>
      </c>
      <c r="BN40" s="608"/>
      <c r="BO40" s="608"/>
      <c r="BP40" s="608"/>
      <c r="BQ40" s="608"/>
      <c r="BR40" s="608"/>
      <c r="BS40" s="608"/>
      <c r="BT40" s="608"/>
      <c r="BU40" s="609"/>
      <c r="BV40" s="610">
        <v>89</v>
      </c>
      <c r="BW40" s="611"/>
      <c r="BX40" s="611"/>
      <c r="BY40" s="611"/>
      <c r="BZ40" s="611"/>
      <c r="CA40" s="611"/>
      <c r="CB40" s="620"/>
      <c r="CD40" s="607" t="s">
        <v>352</v>
      </c>
      <c r="CE40" s="608"/>
      <c r="CF40" s="608"/>
      <c r="CG40" s="608"/>
      <c r="CH40" s="608"/>
      <c r="CI40" s="608"/>
      <c r="CJ40" s="608"/>
      <c r="CK40" s="608"/>
      <c r="CL40" s="608"/>
      <c r="CM40" s="608"/>
      <c r="CN40" s="608"/>
      <c r="CO40" s="608"/>
      <c r="CP40" s="608"/>
      <c r="CQ40" s="609"/>
      <c r="CR40" s="610">
        <v>594687</v>
      </c>
      <c r="CS40" s="611"/>
      <c r="CT40" s="611"/>
      <c r="CU40" s="611"/>
      <c r="CV40" s="611"/>
      <c r="CW40" s="611"/>
      <c r="CX40" s="611"/>
      <c r="CY40" s="612"/>
      <c r="CZ40" s="615">
        <v>0.8</v>
      </c>
      <c r="DA40" s="640"/>
      <c r="DB40" s="640"/>
      <c r="DC40" s="644"/>
      <c r="DD40" s="619" t="s">
        <v>239</v>
      </c>
      <c r="DE40" s="611"/>
      <c r="DF40" s="611"/>
      <c r="DG40" s="611"/>
      <c r="DH40" s="611"/>
      <c r="DI40" s="611"/>
      <c r="DJ40" s="611"/>
      <c r="DK40" s="612"/>
      <c r="DL40" s="619" t="s">
        <v>131</v>
      </c>
      <c r="DM40" s="611"/>
      <c r="DN40" s="611"/>
      <c r="DO40" s="611"/>
      <c r="DP40" s="611"/>
      <c r="DQ40" s="611"/>
      <c r="DR40" s="611"/>
      <c r="DS40" s="611"/>
      <c r="DT40" s="611"/>
      <c r="DU40" s="611"/>
      <c r="DV40" s="612"/>
      <c r="DW40" s="615" t="s">
        <v>239</v>
      </c>
      <c r="DX40" s="640"/>
      <c r="DY40" s="640"/>
      <c r="DZ40" s="640"/>
      <c r="EA40" s="640"/>
      <c r="EB40" s="640"/>
      <c r="EC40" s="641"/>
    </row>
    <row r="41" spans="2:133" ht="11.25" customHeight="1" x14ac:dyDescent="0.15">
      <c r="B41" s="631" t="s">
        <v>353</v>
      </c>
      <c r="C41" s="632"/>
      <c r="D41" s="632"/>
      <c r="E41" s="632"/>
      <c r="F41" s="632"/>
      <c r="G41" s="632"/>
      <c r="H41" s="632"/>
      <c r="I41" s="632"/>
      <c r="J41" s="632"/>
      <c r="K41" s="632"/>
      <c r="L41" s="632"/>
      <c r="M41" s="632"/>
      <c r="N41" s="632"/>
      <c r="O41" s="632"/>
      <c r="P41" s="632"/>
      <c r="Q41" s="633"/>
      <c r="R41" s="682">
        <v>75518343</v>
      </c>
      <c r="S41" s="683"/>
      <c r="T41" s="683"/>
      <c r="U41" s="683"/>
      <c r="V41" s="683"/>
      <c r="W41" s="683"/>
      <c r="X41" s="683"/>
      <c r="Y41" s="687"/>
      <c r="Z41" s="688">
        <v>100</v>
      </c>
      <c r="AA41" s="688"/>
      <c r="AB41" s="688"/>
      <c r="AC41" s="688"/>
      <c r="AD41" s="689">
        <v>37256742</v>
      </c>
      <c r="AE41" s="689"/>
      <c r="AF41" s="689"/>
      <c r="AG41" s="689"/>
      <c r="AH41" s="689"/>
      <c r="AI41" s="689"/>
      <c r="AJ41" s="689"/>
      <c r="AK41" s="689"/>
      <c r="AL41" s="690">
        <v>100</v>
      </c>
      <c r="AM41" s="670"/>
      <c r="AN41" s="670"/>
      <c r="AO41" s="691"/>
      <c r="AQ41" s="673" t="s">
        <v>354</v>
      </c>
      <c r="AR41" s="674"/>
      <c r="AS41" s="674"/>
      <c r="AT41" s="674"/>
      <c r="AU41" s="674"/>
      <c r="AV41" s="674"/>
      <c r="AW41" s="674"/>
      <c r="AX41" s="674"/>
      <c r="AY41" s="675"/>
      <c r="AZ41" s="610">
        <v>1540039</v>
      </c>
      <c r="BA41" s="611"/>
      <c r="BB41" s="611"/>
      <c r="BC41" s="611"/>
      <c r="BD41" s="642"/>
      <c r="BE41" s="642"/>
      <c r="BF41" s="665"/>
      <c r="BG41" s="658"/>
      <c r="BH41" s="659"/>
      <c r="BI41" s="659"/>
      <c r="BJ41" s="659"/>
      <c r="BK41" s="659"/>
      <c r="BL41" s="217"/>
      <c r="BM41" s="608" t="s">
        <v>355</v>
      </c>
      <c r="BN41" s="608"/>
      <c r="BO41" s="608"/>
      <c r="BP41" s="608"/>
      <c r="BQ41" s="608"/>
      <c r="BR41" s="608"/>
      <c r="BS41" s="608"/>
      <c r="BT41" s="608"/>
      <c r="BU41" s="609"/>
      <c r="BV41" s="610" t="s">
        <v>131</v>
      </c>
      <c r="BW41" s="611"/>
      <c r="BX41" s="611"/>
      <c r="BY41" s="611"/>
      <c r="BZ41" s="611"/>
      <c r="CA41" s="611"/>
      <c r="CB41" s="620"/>
      <c r="CD41" s="607" t="s">
        <v>356</v>
      </c>
      <c r="CE41" s="608"/>
      <c r="CF41" s="608"/>
      <c r="CG41" s="608"/>
      <c r="CH41" s="608"/>
      <c r="CI41" s="608"/>
      <c r="CJ41" s="608"/>
      <c r="CK41" s="608"/>
      <c r="CL41" s="608"/>
      <c r="CM41" s="608"/>
      <c r="CN41" s="608"/>
      <c r="CO41" s="608"/>
      <c r="CP41" s="608"/>
      <c r="CQ41" s="609"/>
      <c r="CR41" s="610" t="s">
        <v>239</v>
      </c>
      <c r="CS41" s="642"/>
      <c r="CT41" s="642"/>
      <c r="CU41" s="642"/>
      <c r="CV41" s="642"/>
      <c r="CW41" s="642"/>
      <c r="CX41" s="642"/>
      <c r="CY41" s="643"/>
      <c r="CZ41" s="615" t="s">
        <v>131</v>
      </c>
      <c r="DA41" s="640"/>
      <c r="DB41" s="640"/>
      <c r="DC41" s="644"/>
      <c r="DD41" s="619" t="s">
        <v>131</v>
      </c>
      <c r="DE41" s="642"/>
      <c r="DF41" s="642"/>
      <c r="DG41" s="642"/>
      <c r="DH41" s="642"/>
      <c r="DI41" s="642"/>
      <c r="DJ41" s="642"/>
      <c r="DK41" s="643"/>
      <c r="DL41" s="693"/>
      <c r="DM41" s="694"/>
      <c r="DN41" s="694"/>
      <c r="DO41" s="694"/>
      <c r="DP41" s="694"/>
      <c r="DQ41" s="694"/>
      <c r="DR41" s="694"/>
      <c r="DS41" s="694"/>
      <c r="DT41" s="694"/>
      <c r="DU41" s="694"/>
      <c r="DV41" s="695"/>
      <c r="DW41" s="684"/>
      <c r="DX41" s="685"/>
      <c r="DY41" s="685"/>
      <c r="DZ41" s="685"/>
      <c r="EA41" s="685"/>
      <c r="EB41" s="685"/>
      <c r="EC41" s="686"/>
    </row>
    <row r="42" spans="2:133" ht="11.25" customHeight="1" x14ac:dyDescent="0.15">
      <c r="AQ42" s="679" t="s">
        <v>357</v>
      </c>
      <c r="AR42" s="680"/>
      <c r="AS42" s="680"/>
      <c r="AT42" s="680"/>
      <c r="AU42" s="680"/>
      <c r="AV42" s="680"/>
      <c r="AW42" s="680"/>
      <c r="AX42" s="680"/>
      <c r="AY42" s="681"/>
      <c r="AZ42" s="682">
        <v>5682404</v>
      </c>
      <c r="BA42" s="683"/>
      <c r="BB42" s="683"/>
      <c r="BC42" s="683"/>
      <c r="BD42" s="669"/>
      <c r="BE42" s="669"/>
      <c r="BF42" s="671"/>
      <c r="BG42" s="660"/>
      <c r="BH42" s="661"/>
      <c r="BI42" s="661"/>
      <c r="BJ42" s="661"/>
      <c r="BK42" s="661"/>
      <c r="BL42" s="218"/>
      <c r="BM42" s="632" t="s">
        <v>358</v>
      </c>
      <c r="BN42" s="632"/>
      <c r="BO42" s="632"/>
      <c r="BP42" s="632"/>
      <c r="BQ42" s="632"/>
      <c r="BR42" s="632"/>
      <c r="BS42" s="632"/>
      <c r="BT42" s="632"/>
      <c r="BU42" s="633"/>
      <c r="BV42" s="682">
        <v>481</v>
      </c>
      <c r="BW42" s="683"/>
      <c r="BX42" s="683"/>
      <c r="BY42" s="683"/>
      <c r="BZ42" s="683"/>
      <c r="CA42" s="683"/>
      <c r="CB42" s="692"/>
      <c r="CD42" s="607" t="s">
        <v>359</v>
      </c>
      <c r="CE42" s="608"/>
      <c r="CF42" s="608"/>
      <c r="CG42" s="608"/>
      <c r="CH42" s="608"/>
      <c r="CI42" s="608"/>
      <c r="CJ42" s="608"/>
      <c r="CK42" s="608"/>
      <c r="CL42" s="608"/>
      <c r="CM42" s="608"/>
      <c r="CN42" s="608"/>
      <c r="CO42" s="608"/>
      <c r="CP42" s="608"/>
      <c r="CQ42" s="609"/>
      <c r="CR42" s="610">
        <v>5351659</v>
      </c>
      <c r="CS42" s="642"/>
      <c r="CT42" s="642"/>
      <c r="CU42" s="642"/>
      <c r="CV42" s="642"/>
      <c r="CW42" s="642"/>
      <c r="CX42" s="642"/>
      <c r="CY42" s="643"/>
      <c r="CZ42" s="615">
        <v>7.3</v>
      </c>
      <c r="DA42" s="640"/>
      <c r="DB42" s="640"/>
      <c r="DC42" s="644"/>
      <c r="DD42" s="619">
        <v>1398007</v>
      </c>
      <c r="DE42" s="642"/>
      <c r="DF42" s="642"/>
      <c r="DG42" s="642"/>
      <c r="DH42" s="642"/>
      <c r="DI42" s="642"/>
      <c r="DJ42" s="642"/>
      <c r="DK42" s="643"/>
      <c r="DL42" s="693"/>
      <c r="DM42" s="694"/>
      <c r="DN42" s="694"/>
      <c r="DO42" s="694"/>
      <c r="DP42" s="694"/>
      <c r="DQ42" s="694"/>
      <c r="DR42" s="694"/>
      <c r="DS42" s="694"/>
      <c r="DT42" s="694"/>
      <c r="DU42" s="694"/>
      <c r="DV42" s="695"/>
      <c r="DW42" s="684"/>
      <c r="DX42" s="685"/>
      <c r="DY42" s="685"/>
      <c r="DZ42" s="685"/>
      <c r="EA42" s="685"/>
      <c r="EB42" s="685"/>
      <c r="EC42" s="686"/>
    </row>
    <row r="43" spans="2:133" ht="11.25" customHeight="1" x14ac:dyDescent="0.15">
      <c r="B43" s="208" t="s">
        <v>360</v>
      </c>
      <c r="CD43" s="607" t="s">
        <v>361</v>
      </c>
      <c r="CE43" s="608"/>
      <c r="CF43" s="608"/>
      <c r="CG43" s="608"/>
      <c r="CH43" s="608"/>
      <c r="CI43" s="608"/>
      <c r="CJ43" s="608"/>
      <c r="CK43" s="608"/>
      <c r="CL43" s="608"/>
      <c r="CM43" s="608"/>
      <c r="CN43" s="608"/>
      <c r="CO43" s="608"/>
      <c r="CP43" s="608"/>
      <c r="CQ43" s="609"/>
      <c r="CR43" s="610">
        <v>186962</v>
      </c>
      <c r="CS43" s="642"/>
      <c r="CT43" s="642"/>
      <c r="CU43" s="642"/>
      <c r="CV43" s="642"/>
      <c r="CW43" s="642"/>
      <c r="CX43" s="642"/>
      <c r="CY43" s="643"/>
      <c r="CZ43" s="615">
        <v>0.3</v>
      </c>
      <c r="DA43" s="640"/>
      <c r="DB43" s="640"/>
      <c r="DC43" s="644"/>
      <c r="DD43" s="619">
        <v>166759</v>
      </c>
      <c r="DE43" s="642"/>
      <c r="DF43" s="642"/>
      <c r="DG43" s="642"/>
      <c r="DH43" s="642"/>
      <c r="DI43" s="642"/>
      <c r="DJ43" s="642"/>
      <c r="DK43" s="643"/>
      <c r="DL43" s="693"/>
      <c r="DM43" s="694"/>
      <c r="DN43" s="694"/>
      <c r="DO43" s="694"/>
      <c r="DP43" s="694"/>
      <c r="DQ43" s="694"/>
      <c r="DR43" s="694"/>
      <c r="DS43" s="694"/>
      <c r="DT43" s="694"/>
      <c r="DU43" s="694"/>
      <c r="DV43" s="695"/>
      <c r="DW43" s="684"/>
      <c r="DX43" s="685"/>
      <c r="DY43" s="685"/>
      <c r="DZ43" s="685"/>
      <c r="EA43" s="685"/>
      <c r="EB43" s="685"/>
      <c r="EC43" s="686"/>
    </row>
    <row r="44" spans="2:133" ht="11.25" customHeight="1" x14ac:dyDescent="0.15">
      <c r="B44" s="696" t="s">
        <v>362</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6" t="s">
        <v>309</v>
      </c>
      <c r="CE44" s="647"/>
      <c r="CF44" s="607" t="s">
        <v>363</v>
      </c>
      <c r="CG44" s="608"/>
      <c r="CH44" s="608"/>
      <c r="CI44" s="608"/>
      <c r="CJ44" s="608"/>
      <c r="CK44" s="608"/>
      <c r="CL44" s="608"/>
      <c r="CM44" s="608"/>
      <c r="CN44" s="608"/>
      <c r="CO44" s="608"/>
      <c r="CP44" s="608"/>
      <c r="CQ44" s="609"/>
      <c r="CR44" s="610">
        <v>5207116</v>
      </c>
      <c r="CS44" s="611"/>
      <c r="CT44" s="611"/>
      <c r="CU44" s="611"/>
      <c r="CV44" s="611"/>
      <c r="CW44" s="611"/>
      <c r="CX44" s="611"/>
      <c r="CY44" s="612"/>
      <c r="CZ44" s="615">
        <v>7.1</v>
      </c>
      <c r="DA44" s="616"/>
      <c r="DB44" s="616"/>
      <c r="DC44" s="622"/>
      <c r="DD44" s="619">
        <v>1366392</v>
      </c>
      <c r="DE44" s="611"/>
      <c r="DF44" s="611"/>
      <c r="DG44" s="611"/>
      <c r="DH44" s="611"/>
      <c r="DI44" s="611"/>
      <c r="DJ44" s="611"/>
      <c r="DK44" s="612"/>
      <c r="DL44" s="693"/>
      <c r="DM44" s="694"/>
      <c r="DN44" s="694"/>
      <c r="DO44" s="694"/>
      <c r="DP44" s="694"/>
      <c r="DQ44" s="694"/>
      <c r="DR44" s="694"/>
      <c r="DS44" s="694"/>
      <c r="DT44" s="694"/>
      <c r="DU44" s="694"/>
      <c r="DV44" s="695"/>
      <c r="DW44" s="684"/>
      <c r="DX44" s="685"/>
      <c r="DY44" s="685"/>
      <c r="DZ44" s="685"/>
      <c r="EA44" s="685"/>
      <c r="EB44" s="685"/>
      <c r="EC44" s="686"/>
    </row>
    <row r="45" spans="2:133" ht="11.25" customHeight="1" x14ac:dyDescent="0.15">
      <c r="B45" s="696" t="s">
        <v>364</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48"/>
      <c r="CE45" s="649"/>
      <c r="CF45" s="607" t="s">
        <v>365</v>
      </c>
      <c r="CG45" s="608"/>
      <c r="CH45" s="608"/>
      <c r="CI45" s="608"/>
      <c r="CJ45" s="608"/>
      <c r="CK45" s="608"/>
      <c r="CL45" s="608"/>
      <c r="CM45" s="608"/>
      <c r="CN45" s="608"/>
      <c r="CO45" s="608"/>
      <c r="CP45" s="608"/>
      <c r="CQ45" s="609"/>
      <c r="CR45" s="610">
        <v>2131508</v>
      </c>
      <c r="CS45" s="642"/>
      <c r="CT45" s="642"/>
      <c r="CU45" s="642"/>
      <c r="CV45" s="642"/>
      <c r="CW45" s="642"/>
      <c r="CX45" s="642"/>
      <c r="CY45" s="643"/>
      <c r="CZ45" s="615">
        <v>2.9</v>
      </c>
      <c r="DA45" s="640"/>
      <c r="DB45" s="640"/>
      <c r="DC45" s="644"/>
      <c r="DD45" s="619">
        <v>234679</v>
      </c>
      <c r="DE45" s="642"/>
      <c r="DF45" s="642"/>
      <c r="DG45" s="642"/>
      <c r="DH45" s="642"/>
      <c r="DI45" s="642"/>
      <c r="DJ45" s="642"/>
      <c r="DK45" s="643"/>
      <c r="DL45" s="693"/>
      <c r="DM45" s="694"/>
      <c r="DN45" s="694"/>
      <c r="DO45" s="694"/>
      <c r="DP45" s="694"/>
      <c r="DQ45" s="694"/>
      <c r="DR45" s="694"/>
      <c r="DS45" s="694"/>
      <c r="DT45" s="694"/>
      <c r="DU45" s="694"/>
      <c r="DV45" s="695"/>
      <c r="DW45" s="684"/>
      <c r="DX45" s="685"/>
      <c r="DY45" s="685"/>
      <c r="DZ45" s="685"/>
      <c r="EA45" s="685"/>
      <c r="EB45" s="685"/>
      <c r="EC45" s="686"/>
    </row>
    <row r="46" spans="2:133" ht="11.25" customHeight="1" x14ac:dyDescent="0.15">
      <c r="B46" s="219"/>
      <c r="CD46" s="648"/>
      <c r="CE46" s="649"/>
      <c r="CF46" s="607" t="s">
        <v>366</v>
      </c>
      <c r="CG46" s="608"/>
      <c r="CH46" s="608"/>
      <c r="CI46" s="608"/>
      <c r="CJ46" s="608"/>
      <c r="CK46" s="608"/>
      <c r="CL46" s="608"/>
      <c r="CM46" s="608"/>
      <c r="CN46" s="608"/>
      <c r="CO46" s="608"/>
      <c r="CP46" s="608"/>
      <c r="CQ46" s="609"/>
      <c r="CR46" s="610">
        <v>2977975</v>
      </c>
      <c r="CS46" s="611"/>
      <c r="CT46" s="611"/>
      <c r="CU46" s="611"/>
      <c r="CV46" s="611"/>
      <c r="CW46" s="611"/>
      <c r="CX46" s="611"/>
      <c r="CY46" s="612"/>
      <c r="CZ46" s="615">
        <v>4.0999999999999996</v>
      </c>
      <c r="DA46" s="616"/>
      <c r="DB46" s="616"/>
      <c r="DC46" s="622"/>
      <c r="DD46" s="619">
        <v>1111005</v>
      </c>
      <c r="DE46" s="611"/>
      <c r="DF46" s="611"/>
      <c r="DG46" s="611"/>
      <c r="DH46" s="611"/>
      <c r="DI46" s="611"/>
      <c r="DJ46" s="611"/>
      <c r="DK46" s="612"/>
      <c r="DL46" s="693"/>
      <c r="DM46" s="694"/>
      <c r="DN46" s="694"/>
      <c r="DO46" s="694"/>
      <c r="DP46" s="694"/>
      <c r="DQ46" s="694"/>
      <c r="DR46" s="694"/>
      <c r="DS46" s="694"/>
      <c r="DT46" s="694"/>
      <c r="DU46" s="694"/>
      <c r="DV46" s="695"/>
      <c r="DW46" s="684"/>
      <c r="DX46" s="685"/>
      <c r="DY46" s="685"/>
      <c r="DZ46" s="685"/>
      <c r="EA46" s="685"/>
      <c r="EB46" s="685"/>
      <c r="EC46" s="686"/>
    </row>
    <row r="47" spans="2:133" ht="11.25" customHeight="1" x14ac:dyDescent="0.15">
      <c r="B47" s="219"/>
      <c r="CD47" s="648"/>
      <c r="CE47" s="649"/>
      <c r="CF47" s="607" t="s">
        <v>367</v>
      </c>
      <c r="CG47" s="608"/>
      <c r="CH47" s="608"/>
      <c r="CI47" s="608"/>
      <c r="CJ47" s="608"/>
      <c r="CK47" s="608"/>
      <c r="CL47" s="608"/>
      <c r="CM47" s="608"/>
      <c r="CN47" s="608"/>
      <c r="CO47" s="608"/>
      <c r="CP47" s="608"/>
      <c r="CQ47" s="609"/>
      <c r="CR47" s="610">
        <v>144543</v>
      </c>
      <c r="CS47" s="642"/>
      <c r="CT47" s="642"/>
      <c r="CU47" s="642"/>
      <c r="CV47" s="642"/>
      <c r="CW47" s="642"/>
      <c r="CX47" s="642"/>
      <c r="CY47" s="643"/>
      <c r="CZ47" s="615">
        <v>0.2</v>
      </c>
      <c r="DA47" s="640"/>
      <c r="DB47" s="640"/>
      <c r="DC47" s="644"/>
      <c r="DD47" s="619">
        <v>31615</v>
      </c>
      <c r="DE47" s="642"/>
      <c r="DF47" s="642"/>
      <c r="DG47" s="642"/>
      <c r="DH47" s="642"/>
      <c r="DI47" s="642"/>
      <c r="DJ47" s="642"/>
      <c r="DK47" s="643"/>
      <c r="DL47" s="693"/>
      <c r="DM47" s="694"/>
      <c r="DN47" s="694"/>
      <c r="DO47" s="694"/>
      <c r="DP47" s="694"/>
      <c r="DQ47" s="694"/>
      <c r="DR47" s="694"/>
      <c r="DS47" s="694"/>
      <c r="DT47" s="694"/>
      <c r="DU47" s="694"/>
      <c r="DV47" s="695"/>
      <c r="DW47" s="684"/>
      <c r="DX47" s="685"/>
      <c r="DY47" s="685"/>
      <c r="DZ47" s="685"/>
      <c r="EA47" s="685"/>
      <c r="EB47" s="685"/>
      <c r="EC47" s="686"/>
    </row>
    <row r="48" spans="2:133" x14ac:dyDescent="0.15">
      <c r="B48" s="219"/>
      <c r="CD48" s="650"/>
      <c r="CE48" s="651"/>
      <c r="CF48" s="607" t="s">
        <v>368</v>
      </c>
      <c r="CG48" s="608"/>
      <c r="CH48" s="608"/>
      <c r="CI48" s="608"/>
      <c r="CJ48" s="608"/>
      <c r="CK48" s="608"/>
      <c r="CL48" s="608"/>
      <c r="CM48" s="608"/>
      <c r="CN48" s="608"/>
      <c r="CO48" s="608"/>
      <c r="CP48" s="608"/>
      <c r="CQ48" s="609"/>
      <c r="CR48" s="610" t="s">
        <v>131</v>
      </c>
      <c r="CS48" s="611"/>
      <c r="CT48" s="611"/>
      <c r="CU48" s="611"/>
      <c r="CV48" s="611"/>
      <c r="CW48" s="611"/>
      <c r="CX48" s="611"/>
      <c r="CY48" s="612"/>
      <c r="CZ48" s="615" t="s">
        <v>131</v>
      </c>
      <c r="DA48" s="616"/>
      <c r="DB48" s="616"/>
      <c r="DC48" s="622"/>
      <c r="DD48" s="619" t="s">
        <v>131</v>
      </c>
      <c r="DE48" s="611"/>
      <c r="DF48" s="611"/>
      <c r="DG48" s="611"/>
      <c r="DH48" s="611"/>
      <c r="DI48" s="611"/>
      <c r="DJ48" s="611"/>
      <c r="DK48" s="612"/>
      <c r="DL48" s="693"/>
      <c r="DM48" s="694"/>
      <c r="DN48" s="694"/>
      <c r="DO48" s="694"/>
      <c r="DP48" s="694"/>
      <c r="DQ48" s="694"/>
      <c r="DR48" s="694"/>
      <c r="DS48" s="694"/>
      <c r="DT48" s="694"/>
      <c r="DU48" s="694"/>
      <c r="DV48" s="695"/>
      <c r="DW48" s="684"/>
      <c r="DX48" s="685"/>
      <c r="DY48" s="685"/>
      <c r="DZ48" s="685"/>
      <c r="EA48" s="685"/>
      <c r="EB48" s="685"/>
      <c r="EC48" s="686"/>
    </row>
    <row r="49" spans="2:133" ht="11.25" customHeight="1" x14ac:dyDescent="0.15">
      <c r="B49" s="219"/>
      <c r="CD49" s="631" t="s">
        <v>369</v>
      </c>
      <c r="CE49" s="632"/>
      <c r="CF49" s="632"/>
      <c r="CG49" s="632"/>
      <c r="CH49" s="632"/>
      <c r="CI49" s="632"/>
      <c r="CJ49" s="632"/>
      <c r="CK49" s="632"/>
      <c r="CL49" s="632"/>
      <c r="CM49" s="632"/>
      <c r="CN49" s="632"/>
      <c r="CO49" s="632"/>
      <c r="CP49" s="632"/>
      <c r="CQ49" s="633"/>
      <c r="CR49" s="682">
        <v>72856043</v>
      </c>
      <c r="CS49" s="669"/>
      <c r="CT49" s="669"/>
      <c r="CU49" s="669"/>
      <c r="CV49" s="669"/>
      <c r="CW49" s="669"/>
      <c r="CX49" s="669"/>
      <c r="CY49" s="698"/>
      <c r="CZ49" s="690">
        <v>100</v>
      </c>
      <c r="DA49" s="699"/>
      <c r="DB49" s="699"/>
      <c r="DC49" s="700"/>
      <c r="DD49" s="701">
        <v>45333154</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16+Fc4yddy5vXWF9pnD/WRw9xBmTbKz4ogROLBCzgG/SB0AYoDTyVBm64tu/yGTMotIL7PCepVA0wD2lPJ1amQ==" saltValue="9h42DXdXWcyWimO90GWge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708" t="s">
        <v>370</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371</v>
      </c>
      <c r="DK2" s="710"/>
      <c r="DL2" s="710"/>
      <c r="DM2" s="710"/>
      <c r="DN2" s="710"/>
      <c r="DO2" s="711"/>
      <c r="DP2" s="222"/>
      <c r="DQ2" s="709" t="s">
        <v>372</v>
      </c>
      <c r="DR2" s="710"/>
      <c r="DS2" s="710"/>
      <c r="DT2" s="710"/>
      <c r="DU2" s="710"/>
      <c r="DV2" s="710"/>
      <c r="DW2" s="710"/>
      <c r="DX2" s="710"/>
      <c r="DY2" s="710"/>
      <c r="DZ2" s="711"/>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
      <c r="A4" s="712" t="s">
        <v>373</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374</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8"/>
    </row>
    <row r="5" spans="1:131" s="229" customFormat="1" ht="26.25" customHeight="1" x14ac:dyDescent="0.15">
      <c r="A5" s="714" t="s">
        <v>375</v>
      </c>
      <c r="B5" s="715"/>
      <c r="C5" s="715"/>
      <c r="D5" s="715"/>
      <c r="E5" s="715"/>
      <c r="F5" s="715"/>
      <c r="G5" s="715"/>
      <c r="H5" s="715"/>
      <c r="I5" s="715"/>
      <c r="J5" s="715"/>
      <c r="K5" s="715"/>
      <c r="L5" s="715"/>
      <c r="M5" s="715"/>
      <c r="N5" s="715"/>
      <c r="O5" s="715"/>
      <c r="P5" s="716"/>
      <c r="Q5" s="720" t="s">
        <v>376</v>
      </c>
      <c r="R5" s="721"/>
      <c r="S5" s="721"/>
      <c r="T5" s="721"/>
      <c r="U5" s="722"/>
      <c r="V5" s="720" t="s">
        <v>377</v>
      </c>
      <c r="W5" s="721"/>
      <c r="X5" s="721"/>
      <c r="Y5" s="721"/>
      <c r="Z5" s="722"/>
      <c r="AA5" s="720" t="s">
        <v>378</v>
      </c>
      <c r="AB5" s="721"/>
      <c r="AC5" s="721"/>
      <c r="AD5" s="721"/>
      <c r="AE5" s="721"/>
      <c r="AF5" s="726" t="s">
        <v>379</v>
      </c>
      <c r="AG5" s="721"/>
      <c r="AH5" s="721"/>
      <c r="AI5" s="721"/>
      <c r="AJ5" s="727"/>
      <c r="AK5" s="721" t="s">
        <v>380</v>
      </c>
      <c r="AL5" s="721"/>
      <c r="AM5" s="721"/>
      <c r="AN5" s="721"/>
      <c r="AO5" s="722"/>
      <c r="AP5" s="720" t="s">
        <v>381</v>
      </c>
      <c r="AQ5" s="721"/>
      <c r="AR5" s="721"/>
      <c r="AS5" s="721"/>
      <c r="AT5" s="722"/>
      <c r="AU5" s="720" t="s">
        <v>382</v>
      </c>
      <c r="AV5" s="721"/>
      <c r="AW5" s="721"/>
      <c r="AX5" s="721"/>
      <c r="AY5" s="727"/>
      <c r="AZ5" s="226"/>
      <c r="BA5" s="226"/>
      <c r="BB5" s="226"/>
      <c r="BC5" s="226"/>
      <c r="BD5" s="226"/>
      <c r="BE5" s="227"/>
      <c r="BF5" s="227"/>
      <c r="BG5" s="227"/>
      <c r="BH5" s="227"/>
      <c r="BI5" s="227"/>
      <c r="BJ5" s="227"/>
      <c r="BK5" s="227"/>
      <c r="BL5" s="227"/>
      <c r="BM5" s="227"/>
      <c r="BN5" s="227"/>
      <c r="BO5" s="227"/>
      <c r="BP5" s="227"/>
      <c r="BQ5" s="714" t="s">
        <v>383</v>
      </c>
      <c r="BR5" s="715"/>
      <c r="BS5" s="715"/>
      <c r="BT5" s="715"/>
      <c r="BU5" s="715"/>
      <c r="BV5" s="715"/>
      <c r="BW5" s="715"/>
      <c r="BX5" s="715"/>
      <c r="BY5" s="715"/>
      <c r="BZ5" s="715"/>
      <c r="CA5" s="715"/>
      <c r="CB5" s="715"/>
      <c r="CC5" s="715"/>
      <c r="CD5" s="715"/>
      <c r="CE5" s="715"/>
      <c r="CF5" s="715"/>
      <c r="CG5" s="716"/>
      <c r="CH5" s="720" t="s">
        <v>384</v>
      </c>
      <c r="CI5" s="721"/>
      <c r="CJ5" s="721"/>
      <c r="CK5" s="721"/>
      <c r="CL5" s="722"/>
      <c r="CM5" s="720" t="s">
        <v>385</v>
      </c>
      <c r="CN5" s="721"/>
      <c r="CO5" s="721"/>
      <c r="CP5" s="721"/>
      <c r="CQ5" s="722"/>
      <c r="CR5" s="720" t="s">
        <v>386</v>
      </c>
      <c r="CS5" s="721"/>
      <c r="CT5" s="721"/>
      <c r="CU5" s="721"/>
      <c r="CV5" s="722"/>
      <c r="CW5" s="720" t="s">
        <v>387</v>
      </c>
      <c r="CX5" s="721"/>
      <c r="CY5" s="721"/>
      <c r="CZ5" s="721"/>
      <c r="DA5" s="722"/>
      <c r="DB5" s="720" t="s">
        <v>388</v>
      </c>
      <c r="DC5" s="721"/>
      <c r="DD5" s="721"/>
      <c r="DE5" s="721"/>
      <c r="DF5" s="722"/>
      <c r="DG5" s="750" t="s">
        <v>389</v>
      </c>
      <c r="DH5" s="751"/>
      <c r="DI5" s="751"/>
      <c r="DJ5" s="751"/>
      <c r="DK5" s="752"/>
      <c r="DL5" s="750" t="s">
        <v>390</v>
      </c>
      <c r="DM5" s="751"/>
      <c r="DN5" s="751"/>
      <c r="DO5" s="751"/>
      <c r="DP5" s="752"/>
      <c r="DQ5" s="720" t="s">
        <v>391</v>
      </c>
      <c r="DR5" s="721"/>
      <c r="DS5" s="721"/>
      <c r="DT5" s="721"/>
      <c r="DU5" s="722"/>
      <c r="DV5" s="720" t="s">
        <v>382</v>
      </c>
      <c r="DW5" s="721"/>
      <c r="DX5" s="721"/>
      <c r="DY5" s="721"/>
      <c r="DZ5" s="727"/>
      <c r="EA5" s="228"/>
    </row>
    <row r="6" spans="1:131" s="229" customFormat="1" ht="26.25" customHeight="1" thickBot="1" x14ac:dyDescent="0.2">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8"/>
    </row>
    <row r="7" spans="1:131" s="229" customFormat="1" ht="26.25" customHeight="1" thickTop="1" x14ac:dyDescent="0.15">
      <c r="A7" s="230">
        <v>1</v>
      </c>
      <c r="B7" s="736" t="s">
        <v>392</v>
      </c>
      <c r="C7" s="737"/>
      <c r="D7" s="737"/>
      <c r="E7" s="737"/>
      <c r="F7" s="737"/>
      <c r="G7" s="737"/>
      <c r="H7" s="737"/>
      <c r="I7" s="737"/>
      <c r="J7" s="737"/>
      <c r="K7" s="737"/>
      <c r="L7" s="737"/>
      <c r="M7" s="737"/>
      <c r="N7" s="737"/>
      <c r="O7" s="737"/>
      <c r="P7" s="738"/>
      <c r="Q7" s="739">
        <v>75560</v>
      </c>
      <c r="R7" s="740"/>
      <c r="S7" s="740"/>
      <c r="T7" s="740"/>
      <c r="U7" s="740"/>
      <c r="V7" s="740">
        <v>72937</v>
      </c>
      <c r="W7" s="740"/>
      <c r="X7" s="740"/>
      <c r="Y7" s="740"/>
      <c r="Z7" s="740"/>
      <c r="AA7" s="740">
        <v>2662</v>
      </c>
      <c r="AB7" s="740"/>
      <c r="AC7" s="740"/>
      <c r="AD7" s="740"/>
      <c r="AE7" s="741"/>
      <c r="AF7" s="742">
        <v>1944</v>
      </c>
      <c r="AG7" s="743"/>
      <c r="AH7" s="743"/>
      <c r="AI7" s="743"/>
      <c r="AJ7" s="744"/>
      <c r="AK7" s="745">
        <v>3358</v>
      </c>
      <c r="AL7" s="746"/>
      <c r="AM7" s="746"/>
      <c r="AN7" s="746"/>
      <c r="AO7" s="746"/>
      <c r="AP7" s="746">
        <v>66250</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0">
        <v>1</v>
      </c>
      <c r="BR7" s="231"/>
      <c r="BS7" s="733" t="s">
        <v>597</v>
      </c>
      <c r="BT7" s="734"/>
      <c r="BU7" s="734"/>
      <c r="BV7" s="734"/>
      <c r="BW7" s="734"/>
      <c r="BX7" s="734"/>
      <c r="BY7" s="734"/>
      <c r="BZ7" s="734"/>
      <c r="CA7" s="734"/>
      <c r="CB7" s="734"/>
      <c r="CC7" s="734"/>
      <c r="CD7" s="734"/>
      <c r="CE7" s="734"/>
      <c r="CF7" s="734"/>
      <c r="CG7" s="749"/>
      <c r="CH7" s="730">
        <v>1</v>
      </c>
      <c r="CI7" s="731"/>
      <c r="CJ7" s="731"/>
      <c r="CK7" s="731"/>
      <c r="CL7" s="732"/>
      <c r="CM7" s="730">
        <v>50931</v>
      </c>
      <c r="CN7" s="731"/>
      <c r="CO7" s="731"/>
      <c r="CP7" s="731"/>
      <c r="CQ7" s="732"/>
      <c r="CR7" s="730">
        <v>10</v>
      </c>
      <c r="CS7" s="731"/>
      <c r="CT7" s="731"/>
      <c r="CU7" s="731"/>
      <c r="CV7" s="732"/>
      <c r="CW7" s="730" t="s">
        <v>590</v>
      </c>
      <c r="CX7" s="731"/>
      <c r="CY7" s="731"/>
      <c r="CZ7" s="731"/>
      <c r="DA7" s="732"/>
      <c r="DB7" s="730" t="s">
        <v>590</v>
      </c>
      <c r="DC7" s="731"/>
      <c r="DD7" s="731"/>
      <c r="DE7" s="731"/>
      <c r="DF7" s="732"/>
      <c r="DG7" s="730" t="s">
        <v>590</v>
      </c>
      <c r="DH7" s="731"/>
      <c r="DI7" s="731"/>
      <c r="DJ7" s="731"/>
      <c r="DK7" s="732"/>
      <c r="DL7" s="730" t="s">
        <v>590</v>
      </c>
      <c r="DM7" s="731"/>
      <c r="DN7" s="731"/>
      <c r="DO7" s="731"/>
      <c r="DP7" s="732"/>
      <c r="DQ7" s="730" t="s">
        <v>590</v>
      </c>
      <c r="DR7" s="731"/>
      <c r="DS7" s="731"/>
      <c r="DT7" s="731"/>
      <c r="DU7" s="732"/>
      <c r="DV7" s="733"/>
      <c r="DW7" s="734"/>
      <c r="DX7" s="734"/>
      <c r="DY7" s="734"/>
      <c r="DZ7" s="735"/>
      <c r="EA7" s="228"/>
    </row>
    <row r="8" spans="1:131" s="229" customFormat="1" ht="26.25" customHeight="1" x14ac:dyDescent="0.15">
      <c r="A8" s="232">
        <v>2</v>
      </c>
      <c r="B8" s="767" t="s">
        <v>393</v>
      </c>
      <c r="C8" s="768"/>
      <c r="D8" s="768"/>
      <c r="E8" s="768"/>
      <c r="F8" s="768"/>
      <c r="G8" s="768"/>
      <c r="H8" s="768"/>
      <c r="I8" s="768"/>
      <c r="J8" s="768"/>
      <c r="K8" s="768"/>
      <c r="L8" s="768"/>
      <c r="M8" s="768"/>
      <c r="N8" s="768"/>
      <c r="O8" s="768"/>
      <c r="P8" s="769"/>
      <c r="Q8" s="770">
        <v>76</v>
      </c>
      <c r="R8" s="771"/>
      <c r="S8" s="771"/>
      <c r="T8" s="771"/>
      <c r="U8" s="771"/>
      <c r="V8" s="771">
        <v>76</v>
      </c>
      <c r="W8" s="771"/>
      <c r="X8" s="771"/>
      <c r="Y8" s="771"/>
      <c r="Z8" s="771"/>
      <c r="AA8" s="771" t="s">
        <v>590</v>
      </c>
      <c r="AB8" s="771"/>
      <c r="AC8" s="771"/>
      <c r="AD8" s="771"/>
      <c r="AE8" s="772"/>
      <c r="AF8" s="773" t="s">
        <v>394</v>
      </c>
      <c r="AG8" s="774"/>
      <c r="AH8" s="774"/>
      <c r="AI8" s="774"/>
      <c r="AJ8" s="775"/>
      <c r="AK8" s="756" t="s">
        <v>590</v>
      </c>
      <c r="AL8" s="757"/>
      <c r="AM8" s="757"/>
      <c r="AN8" s="757"/>
      <c r="AO8" s="757"/>
      <c r="AP8" s="757" t="s">
        <v>590</v>
      </c>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2">
        <v>2</v>
      </c>
      <c r="BR8" s="233"/>
      <c r="BS8" s="760" t="s">
        <v>598</v>
      </c>
      <c r="BT8" s="761"/>
      <c r="BU8" s="761"/>
      <c r="BV8" s="761"/>
      <c r="BW8" s="761"/>
      <c r="BX8" s="761"/>
      <c r="BY8" s="761"/>
      <c r="BZ8" s="761"/>
      <c r="CA8" s="761"/>
      <c r="CB8" s="761"/>
      <c r="CC8" s="761"/>
      <c r="CD8" s="761"/>
      <c r="CE8" s="761"/>
      <c r="CF8" s="761"/>
      <c r="CG8" s="762"/>
      <c r="CH8" s="763">
        <v>5</v>
      </c>
      <c r="CI8" s="764"/>
      <c r="CJ8" s="764"/>
      <c r="CK8" s="764"/>
      <c r="CL8" s="765"/>
      <c r="CM8" s="763">
        <v>208641</v>
      </c>
      <c r="CN8" s="764"/>
      <c r="CO8" s="764"/>
      <c r="CP8" s="764"/>
      <c r="CQ8" s="765"/>
      <c r="CR8" s="763">
        <v>140</v>
      </c>
      <c r="CS8" s="764"/>
      <c r="CT8" s="764"/>
      <c r="CU8" s="764"/>
      <c r="CV8" s="765"/>
      <c r="CW8" s="763">
        <v>7</v>
      </c>
      <c r="CX8" s="764"/>
      <c r="CY8" s="764"/>
      <c r="CZ8" s="764"/>
      <c r="DA8" s="765"/>
      <c r="DB8" s="763" t="s">
        <v>590</v>
      </c>
      <c r="DC8" s="764"/>
      <c r="DD8" s="764"/>
      <c r="DE8" s="764"/>
      <c r="DF8" s="765"/>
      <c r="DG8" s="763" t="s">
        <v>590</v>
      </c>
      <c r="DH8" s="764"/>
      <c r="DI8" s="764"/>
      <c r="DJ8" s="764"/>
      <c r="DK8" s="765"/>
      <c r="DL8" s="763" t="s">
        <v>590</v>
      </c>
      <c r="DM8" s="764"/>
      <c r="DN8" s="764"/>
      <c r="DO8" s="764"/>
      <c r="DP8" s="765"/>
      <c r="DQ8" s="763" t="s">
        <v>590</v>
      </c>
      <c r="DR8" s="764"/>
      <c r="DS8" s="764"/>
      <c r="DT8" s="764"/>
      <c r="DU8" s="765"/>
      <c r="DV8" s="760"/>
      <c r="DW8" s="761"/>
      <c r="DX8" s="761"/>
      <c r="DY8" s="761"/>
      <c r="DZ8" s="766"/>
      <c r="EA8" s="228"/>
    </row>
    <row r="9" spans="1:131" s="229" customFormat="1" ht="26.25" customHeight="1" x14ac:dyDescent="0.15">
      <c r="A9" s="232">
        <v>3</v>
      </c>
      <c r="B9" s="767"/>
      <c r="C9" s="768"/>
      <c r="D9" s="768"/>
      <c r="E9" s="768"/>
      <c r="F9" s="768"/>
      <c r="G9" s="768"/>
      <c r="H9" s="768"/>
      <c r="I9" s="768"/>
      <c r="J9" s="768"/>
      <c r="K9" s="768"/>
      <c r="L9" s="768"/>
      <c r="M9" s="768"/>
      <c r="N9" s="768"/>
      <c r="O9" s="768"/>
      <c r="P9" s="769"/>
      <c r="Q9" s="770"/>
      <c r="R9" s="771"/>
      <c r="S9" s="771"/>
      <c r="T9" s="771"/>
      <c r="U9" s="771"/>
      <c r="V9" s="771"/>
      <c r="W9" s="771"/>
      <c r="X9" s="771"/>
      <c r="Y9" s="771"/>
      <c r="Z9" s="771"/>
      <c r="AA9" s="771"/>
      <c r="AB9" s="771"/>
      <c r="AC9" s="771"/>
      <c r="AD9" s="771"/>
      <c r="AE9" s="772"/>
      <c r="AF9" s="773"/>
      <c r="AG9" s="774"/>
      <c r="AH9" s="774"/>
      <c r="AI9" s="774"/>
      <c r="AJ9" s="775"/>
      <c r="AK9" s="756"/>
      <c r="AL9" s="757"/>
      <c r="AM9" s="757"/>
      <c r="AN9" s="757"/>
      <c r="AO9" s="757"/>
      <c r="AP9" s="757"/>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2">
        <v>3</v>
      </c>
      <c r="BR9" s="233"/>
      <c r="BS9" s="760" t="s">
        <v>599</v>
      </c>
      <c r="BT9" s="761"/>
      <c r="BU9" s="761"/>
      <c r="BV9" s="761"/>
      <c r="BW9" s="761"/>
      <c r="BX9" s="761"/>
      <c r="BY9" s="761"/>
      <c r="BZ9" s="761"/>
      <c r="CA9" s="761"/>
      <c r="CB9" s="761"/>
      <c r="CC9" s="761"/>
      <c r="CD9" s="761"/>
      <c r="CE9" s="761"/>
      <c r="CF9" s="761"/>
      <c r="CG9" s="762"/>
      <c r="CH9" s="763">
        <v>-11</v>
      </c>
      <c r="CI9" s="764"/>
      <c r="CJ9" s="764"/>
      <c r="CK9" s="764"/>
      <c r="CL9" s="765"/>
      <c r="CM9" s="763">
        <v>35874</v>
      </c>
      <c r="CN9" s="764"/>
      <c r="CO9" s="764"/>
      <c r="CP9" s="764"/>
      <c r="CQ9" s="765"/>
      <c r="CR9" s="763">
        <v>3</v>
      </c>
      <c r="CS9" s="764"/>
      <c r="CT9" s="764"/>
      <c r="CU9" s="764"/>
      <c r="CV9" s="765"/>
      <c r="CW9" s="763">
        <v>38</v>
      </c>
      <c r="CX9" s="764"/>
      <c r="CY9" s="764"/>
      <c r="CZ9" s="764"/>
      <c r="DA9" s="765"/>
      <c r="DB9" s="763" t="s">
        <v>590</v>
      </c>
      <c r="DC9" s="764"/>
      <c r="DD9" s="764"/>
      <c r="DE9" s="764"/>
      <c r="DF9" s="765"/>
      <c r="DG9" s="763" t="s">
        <v>590</v>
      </c>
      <c r="DH9" s="764"/>
      <c r="DI9" s="764"/>
      <c r="DJ9" s="764"/>
      <c r="DK9" s="765"/>
      <c r="DL9" s="763" t="s">
        <v>590</v>
      </c>
      <c r="DM9" s="764"/>
      <c r="DN9" s="764"/>
      <c r="DO9" s="764"/>
      <c r="DP9" s="765"/>
      <c r="DQ9" s="763" t="s">
        <v>590</v>
      </c>
      <c r="DR9" s="764"/>
      <c r="DS9" s="764"/>
      <c r="DT9" s="764"/>
      <c r="DU9" s="765"/>
      <c r="DV9" s="760"/>
      <c r="DW9" s="761"/>
      <c r="DX9" s="761"/>
      <c r="DY9" s="761"/>
      <c r="DZ9" s="766"/>
      <c r="EA9" s="228"/>
    </row>
    <row r="10" spans="1:131" s="229" customFormat="1" ht="26.25" customHeight="1" x14ac:dyDescent="0.15">
      <c r="A10" s="232">
        <v>4</v>
      </c>
      <c r="B10" s="767"/>
      <c r="C10" s="768"/>
      <c r="D10" s="768"/>
      <c r="E10" s="768"/>
      <c r="F10" s="768"/>
      <c r="G10" s="768"/>
      <c r="H10" s="768"/>
      <c r="I10" s="768"/>
      <c r="J10" s="768"/>
      <c r="K10" s="768"/>
      <c r="L10" s="768"/>
      <c r="M10" s="768"/>
      <c r="N10" s="768"/>
      <c r="O10" s="768"/>
      <c r="P10" s="769"/>
      <c r="Q10" s="770"/>
      <c r="R10" s="771"/>
      <c r="S10" s="771"/>
      <c r="T10" s="771"/>
      <c r="U10" s="771"/>
      <c r="V10" s="771"/>
      <c r="W10" s="771"/>
      <c r="X10" s="771"/>
      <c r="Y10" s="771"/>
      <c r="Z10" s="771"/>
      <c r="AA10" s="771"/>
      <c r="AB10" s="771"/>
      <c r="AC10" s="771"/>
      <c r="AD10" s="771"/>
      <c r="AE10" s="772"/>
      <c r="AF10" s="773"/>
      <c r="AG10" s="774"/>
      <c r="AH10" s="774"/>
      <c r="AI10" s="774"/>
      <c r="AJ10" s="775"/>
      <c r="AK10" s="756"/>
      <c r="AL10" s="757"/>
      <c r="AM10" s="757"/>
      <c r="AN10" s="757"/>
      <c r="AO10" s="757"/>
      <c r="AP10" s="757"/>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2">
        <v>4</v>
      </c>
      <c r="BR10" s="233"/>
      <c r="BS10" s="760" t="s">
        <v>600</v>
      </c>
      <c r="BT10" s="761"/>
      <c r="BU10" s="761"/>
      <c r="BV10" s="761"/>
      <c r="BW10" s="761"/>
      <c r="BX10" s="761"/>
      <c r="BY10" s="761"/>
      <c r="BZ10" s="761"/>
      <c r="CA10" s="761"/>
      <c r="CB10" s="761"/>
      <c r="CC10" s="761"/>
      <c r="CD10" s="761"/>
      <c r="CE10" s="761"/>
      <c r="CF10" s="761"/>
      <c r="CG10" s="762"/>
      <c r="CH10" s="763">
        <v>1</v>
      </c>
      <c r="CI10" s="764"/>
      <c r="CJ10" s="764"/>
      <c r="CK10" s="764"/>
      <c r="CL10" s="765"/>
      <c r="CM10" s="763">
        <v>30519</v>
      </c>
      <c r="CN10" s="764"/>
      <c r="CO10" s="764"/>
      <c r="CP10" s="764"/>
      <c r="CQ10" s="765"/>
      <c r="CR10" s="763">
        <v>3</v>
      </c>
      <c r="CS10" s="764"/>
      <c r="CT10" s="764"/>
      <c r="CU10" s="764"/>
      <c r="CV10" s="765"/>
      <c r="CW10" s="763">
        <v>10</v>
      </c>
      <c r="CX10" s="764"/>
      <c r="CY10" s="764"/>
      <c r="CZ10" s="764"/>
      <c r="DA10" s="765"/>
      <c r="DB10" s="763" t="s">
        <v>590</v>
      </c>
      <c r="DC10" s="764"/>
      <c r="DD10" s="764"/>
      <c r="DE10" s="764"/>
      <c r="DF10" s="765"/>
      <c r="DG10" s="763" t="s">
        <v>590</v>
      </c>
      <c r="DH10" s="764"/>
      <c r="DI10" s="764"/>
      <c r="DJ10" s="764"/>
      <c r="DK10" s="765"/>
      <c r="DL10" s="763" t="s">
        <v>590</v>
      </c>
      <c r="DM10" s="764"/>
      <c r="DN10" s="764"/>
      <c r="DO10" s="764"/>
      <c r="DP10" s="765"/>
      <c r="DQ10" s="763" t="s">
        <v>590</v>
      </c>
      <c r="DR10" s="764"/>
      <c r="DS10" s="764"/>
      <c r="DT10" s="764"/>
      <c r="DU10" s="765"/>
      <c r="DV10" s="760"/>
      <c r="DW10" s="761"/>
      <c r="DX10" s="761"/>
      <c r="DY10" s="761"/>
      <c r="DZ10" s="766"/>
      <c r="EA10" s="228"/>
    </row>
    <row r="11" spans="1:131" s="229" customFormat="1" ht="26.25" customHeight="1" x14ac:dyDescent="0.15">
      <c r="A11" s="232">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2">
        <v>5</v>
      </c>
      <c r="BR11" s="233"/>
      <c r="BS11" s="760" t="s">
        <v>601</v>
      </c>
      <c r="BT11" s="761"/>
      <c r="BU11" s="761"/>
      <c r="BV11" s="761"/>
      <c r="BW11" s="761"/>
      <c r="BX11" s="761"/>
      <c r="BY11" s="761"/>
      <c r="BZ11" s="761"/>
      <c r="CA11" s="761"/>
      <c r="CB11" s="761"/>
      <c r="CC11" s="761"/>
      <c r="CD11" s="761"/>
      <c r="CE11" s="761"/>
      <c r="CF11" s="761"/>
      <c r="CG11" s="762"/>
      <c r="CH11" s="763">
        <v>81</v>
      </c>
      <c r="CI11" s="764"/>
      <c r="CJ11" s="764"/>
      <c r="CK11" s="764"/>
      <c r="CL11" s="765"/>
      <c r="CM11" s="763">
        <v>129575</v>
      </c>
      <c r="CN11" s="764"/>
      <c r="CO11" s="764"/>
      <c r="CP11" s="764"/>
      <c r="CQ11" s="765"/>
      <c r="CR11" s="763">
        <v>4</v>
      </c>
      <c r="CS11" s="764"/>
      <c r="CT11" s="764"/>
      <c r="CU11" s="764"/>
      <c r="CV11" s="765"/>
      <c r="CW11" s="763" t="s">
        <v>590</v>
      </c>
      <c r="CX11" s="764"/>
      <c r="CY11" s="764"/>
      <c r="CZ11" s="764"/>
      <c r="DA11" s="765"/>
      <c r="DB11" s="763" t="s">
        <v>590</v>
      </c>
      <c r="DC11" s="764"/>
      <c r="DD11" s="764"/>
      <c r="DE11" s="764"/>
      <c r="DF11" s="765"/>
      <c r="DG11" s="763" t="s">
        <v>590</v>
      </c>
      <c r="DH11" s="764"/>
      <c r="DI11" s="764"/>
      <c r="DJ11" s="764"/>
      <c r="DK11" s="765"/>
      <c r="DL11" s="763" t="s">
        <v>590</v>
      </c>
      <c r="DM11" s="764"/>
      <c r="DN11" s="764"/>
      <c r="DO11" s="764"/>
      <c r="DP11" s="765"/>
      <c r="DQ11" s="763" t="s">
        <v>590</v>
      </c>
      <c r="DR11" s="764"/>
      <c r="DS11" s="764"/>
      <c r="DT11" s="764"/>
      <c r="DU11" s="765"/>
      <c r="DV11" s="760"/>
      <c r="DW11" s="761"/>
      <c r="DX11" s="761"/>
      <c r="DY11" s="761"/>
      <c r="DZ11" s="766"/>
      <c r="EA11" s="228"/>
    </row>
    <row r="12" spans="1:131" s="229" customFormat="1" ht="26.25" customHeight="1" x14ac:dyDescent="0.15">
      <c r="A12" s="232">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2">
        <v>6</v>
      </c>
      <c r="BR12" s="233"/>
      <c r="BS12" s="760"/>
      <c r="BT12" s="761"/>
      <c r="BU12" s="761"/>
      <c r="BV12" s="761"/>
      <c r="BW12" s="761"/>
      <c r="BX12" s="761"/>
      <c r="BY12" s="761"/>
      <c r="BZ12" s="761"/>
      <c r="CA12" s="761"/>
      <c r="CB12" s="761"/>
      <c r="CC12" s="761"/>
      <c r="CD12" s="761"/>
      <c r="CE12" s="761"/>
      <c r="CF12" s="761"/>
      <c r="CG12" s="762"/>
      <c r="CH12" s="763"/>
      <c r="CI12" s="764"/>
      <c r="CJ12" s="764"/>
      <c r="CK12" s="764"/>
      <c r="CL12" s="765"/>
      <c r="CM12" s="763"/>
      <c r="CN12" s="764"/>
      <c r="CO12" s="764"/>
      <c r="CP12" s="764"/>
      <c r="CQ12" s="765"/>
      <c r="CR12" s="763"/>
      <c r="CS12" s="764"/>
      <c r="CT12" s="764"/>
      <c r="CU12" s="764"/>
      <c r="CV12" s="765"/>
      <c r="CW12" s="763"/>
      <c r="CX12" s="764"/>
      <c r="CY12" s="764"/>
      <c r="CZ12" s="764"/>
      <c r="DA12" s="765"/>
      <c r="DB12" s="763"/>
      <c r="DC12" s="764"/>
      <c r="DD12" s="764"/>
      <c r="DE12" s="764"/>
      <c r="DF12" s="765"/>
      <c r="DG12" s="763"/>
      <c r="DH12" s="764"/>
      <c r="DI12" s="764"/>
      <c r="DJ12" s="764"/>
      <c r="DK12" s="765"/>
      <c r="DL12" s="763"/>
      <c r="DM12" s="764"/>
      <c r="DN12" s="764"/>
      <c r="DO12" s="764"/>
      <c r="DP12" s="765"/>
      <c r="DQ12" s="763"/>
      <c r="DR12" s="764"/>
      <c r="DS12" s="764"/>
      <c r="DT12" s="764"/>
      <c r="DU12" s="765"/>
      <c r="DV12" s="760"/>
      <c r="DW12" s="761"/>
      <c r="DX12" s="761"/>
      <c r="DY12" s="761"/>
      <c r="DZ12" s="766"/>
      <c r="EA12" s="228"/>
    </row>
    <row r="13" spans="1:131" s="229" customFormat="1" ht="26.25" customHeight="1" x14ac:dyDescent="0.15">
      <c r="A13" s="232">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2">
        <v>7</v>
      </c>
      <c r="BR13" s="233"/>
      <c r="BS13" s="760"/>
      <c r="BT13" s="761"/>
      <c r="BU13" s="761"/>
      <c r="BV13" s="761"/>
      <c r="BW13" s="761"/>
      <c r="BX13" s="761"/>
      <c r="BY13" s="761"/>
      <c r="BZ13" s="761"/>
      <c r="CA13" s="761"/>
      <c r="CB13" s="761"/>
      <c r="CC13" s="761"/>
      <c r="CD13" s="761"/>
      <c r="CE13" s="761"/>
      <c r="CF13" s="761"/>
      <c r="CG13" s="762"/>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0"/>
      <c r="DW13" s="761"/>
      <c r="DX13" s="761"/>
      <c r="DY13" s="761"/>
      <c r="DZ13" s="766"/>
      <c r="EA13" s="228"/>
    </row>
    <row r="14" spans="1:131" s="229" customFormat="1" ht="26.25" customHeight="1" x14ac:dyDescent="0.15">
      <c r="A14" s="232">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2">
        <v>8</v>
      </c>
      <c r="BR14" s="233"/>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8"/>
    </row>
    <row r="15" spans="1:131" s="229" customFormat="1" ht="26.25" customHeight="1" x14ac:dyDescent="0.15">
      <c r="A15" s="232">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2">
        <v>9</v>
      </c>
      <c r="BR15" s="233"/>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8"/>
    </row>
    <row r="16" spans="1:131" s="229" customFormat="1" ht="26.25" customHeight="1" x14ac:dyDescent="0.15">
      <c r="A16" s="232">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2">
        <v>10</v>
      </c>
      <c r="BR16" s="233"/>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8"/>
    </row>
    <row r="17" spans="1:131" s="229" customFormat="1" ht="26.25" customHeight="1" x14ac:dyDescent="0.15">
      <c r="A17" s="232">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2">
        <v>11</v>
      </c>
      <c r="BR17" s="233"/>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8"/>
    </row>
    <row r="18" spans="1:131" s="229" customFormat="1" ht="26.25" customHeight="1" x14ac:dyDescent="0.15">
      <c r="A18" s="232">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2">
        <v>12</v>
      </c>
      <c r="BR18" s="233"/>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8"/>
    </row>
    <row r="19" spans="1:131" s="229" customFormat="1" ht="26.25" customHeight="1" x14ac:dyDescent="0.15">
      <c r="A19" s="232">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2">
        <v>13</v>
      </c>
      <c r="BR19" s="233"/>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8"/>
    </row>
    <row r="20" spans="1:131" s="229" customFormat="1" ht="26.25" customHeight="1" x14ac:dyDescent="0.15">
      <c r="A20" s="232">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2">
        <v>14</v>
      </c>
      <c r="BR20" s="233"/>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8"/>
    </row>
    <row r="21" spans="1:131" s="229" customFormat="1" ht="26.25" customHeight="1" thickBot="1" x14ac:dyDescent="0.2">
      <c r="A21" s="232">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2">
        <v>15</v>
      </c>
      <c r="BR21" s="233"/>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8"/>
    </row>
    <row r="22" spans="1:131" s="229" customFormat="1" ht="26.25" customHeight="1" x14ac:dyDescent="0.15">
      <c r="A22" s="232">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395</v>
      </c>
      <c r="BA22" s="793"/>
      <c r="BB22" s="793"/>
      <c r="BC22" s="793"/>
      <c r="BD22" s="794"/>
      <c r="BE22" s="227"/>
      <c r="BF22" s="227"/>
      <c r="BG22" s="227"/>
      <c r="BH22" s="227"/>
      <c r="BI22" s="227"/>
      <c r="BJ22" s="227"/>
      <c r="BK22" s="227"/>
      <c r="BL22" s="227"/>
      <c r="BM22" s="227"/>
      <c r="BN22" s="227"/>
      <c r="BO22" s="227"/>
      <c r="BP22" s="227"/>
      <c r="BQ22" s="232">
        <v>16</v>
      </c>
      <c r="BR22" s="233"/>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8"/>
    </row>
    <row r="23" spans="1:131" s="229" customFormat="1" ht="26.25" customHeight="1" thickBot="1" x14ac:dyDescent="0.2">
      <c r="A23" s="234" t="s">
        <v>396</v>
      </c>
      <c r="B23" s="776" t="s">
        <v>397</v>
      </c>
      <c r="C23" s="777"/>
      <c r="D23" s="777"/>
      <c r="E23" s="777"/>
      <c r="F23" s="777"/>
      <c r="G23" s="777"/>
      <c r="H23" s="777"/>
      <c r="I23" s="777"/>
      <c r="J23" s="777"/>
      <c r="K23" s="777"/>
      <c r="L23" s="777"/>
      <c r="M23" s="777"/>
      <c r="N23" s="777"/>
      <c r="O23" s="777"/>
      <c r="P23" s="778"/>
      <c r="Q23" s="779">
        <v>75518</v>
      </c>
      <c r="R23" s="780"/>
      <c r="S23" s="780"/>
      <c r="T23" s="780"/>
      <c r="U23" s="780"/>
      <c r="V23" s="780">
        <v>72856</v>
      </c>
      <c r="W23" s="780"/>
      <c r="X23" s="780"/>
      <c r="Y23" s="780"/>
      <c r="Z23" s="780"/>
      <c r="AA23" s="780">
        <v>2662</v>
      </c>
      <c r="AB23" s="780"/>
      <c r="AC23" s="780"/>
      <c r="AD23" s="780"/>
      <c r="AE23" s="781"/>
      <c r="AF23" s="782">
        <v>1944</v>
      </c>
      <c r="AG23" s="780"/>
      <c r="AH23" s="780"/>
      <c r="AI23" s="780"/>
      <c r="AJ23" s="783"/>
      <c r="AK23" s="784"/>
      <c r="AL23" s="785"/>
      <c r="AM23" s="785"/>
      <c r="AN23" s="785"/>
      <c r="AO23" s="785"/>
      <c r="AP23" s="780">
        <v>66250</v>
      </c>
      <c r="AQ23" s="780"/>
      <c r="AR23" s="780"/>
      <c r="AS23" s="780"/>
      <c r="AT23" s="780"/>
      <c r="AU23" s="796"/>
      <c r="AV23" s="796"/>
      <c r="AW23" s="796"/>
      <c r="AX23" s="796"/>
      <c r="AY23" s="797"/>
      <c r="AZ23" s="798" t="s">
        <v>131</v>
      </c>
      <c r="BA23" s="799"/>
      <c r="BB23" s="799"/>
      <c r="BC23" s="799"/>
      <c r="BD23" s="800"/>
      <c r="BE23" s="227"/>
      <c r="BF23" s="227"/>
      <c r="BG23" s="227"/>
      <c r="BH23" s="227"/>
      <c r="BI23" s="227"/>
      <c r="BJ23" s="227"/>
      <c r="BK23" s="227"/>
      <c r="BL23" s="227"/>
      <c r="BM23" s="227"/>
      <c r="BN23" s="227"/>
      <c r="BO23" s="227"/>
      <c r="BP23" s="227"/>
      <c r="BQ23" s="232">
        <v>17</v>
      </c>
      <c r="BR23" s="233"/>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8"/>
    </row>
    <row r="24" spans="1:131" s="229" customFormat="1" ht="26.25" customHeight="1" x14ac:dyDescent="0.15">
      <c r="A24" s="795" t="s">
        <v>398</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2">
        <v>18</v>
      </c>
      <c r="BR24" s="233"/>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8"/>
    </row>
    <row r="25" spans="1:131" ht="26.25" customHeight="1" thickBot="1" x14ac:dyDescent="0.2">
      <c r="A25" s="712" t="s">
        <v>399</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5"/>
      <c r="BP25" s="235"/>
      <c r="BQ25" s="232">
        <v>19</v>
      </c>
      <c r="BR25" s="233"/>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x14ac:dyDescent="0.15">
      <c r="A26" s="714" t="s">
        <v>375</v>
      </c>
      <c r="B26" s="715"/>
      <c r="C26" s="715"/>
      <c r="D26" s="715"/>
      <c r="E26" s="715"/>
      <c r="F26" s="715"/>
      <c r="G26" s="715"/>
      <c r="H26" s="715"/>
      <c r="I26" s="715"/>
      <c r="J26" s="715"/>
      <c r="K26" s="715"/>
      <c r="L26" s="715"/>
      <c r="M26" s="715"/>
      <c r="N26" s="715"/>
      <c r="O26" s="715"/>
      <c r="P26" s="716"/>
      <c r="Q26" s="720" t="s">
        <v>400</v>
      </c>
      <c r="R26" s="721"/>
      <c r="S26" s="721"/>
      <c r="T26" s="721"/>
      <c r="U26" s="722"/>
      <c r="V26" s="720" t="s">
        <v>401</v>
      </c>
      <c r="W26" s="721"/>
      <c r="X26" s="721"/>
      <c r="Y26" s="721"/>
      <c r="Z26" s="722"/>
      <c r="AA26" s="720" t="s">
        <v>402</v>
      </c>
      <c r="AB26" s="721"/>
      <c r="AC26" s="721"/>
      <c r="AD26" s="721"/>
      <c r="AE26" s="721"/>
      <c r="AF26" s="801" t="s">
        <v>403</v>
      </c>
      <c r="AG26" s="802"/>
      <c r="AH26" s="802"/>
      <c r="AI26" s="802"/>
      <c r="AJ26" s="803"/>
      <c r="AK26" s="721" t="s">
        <v>404</v>
      </c>
      <c r="AL26" s="721"/>
      <c r="AM26" s="721"/>
      <c r="AN26" s="721"/>
      <c r="AO26" s="722"/>
      <c r="AP26" s="720" t="s">
        <v>405</v>
      </c>
      <c r="AQ26" s="721"/>
      <c r="AR26" s="721"/>
      <c r="AS26" s="721"/>
      <c r="AT26" s="722"/>
      <c r="AU26" s="720" t="s">
        <v>406</v>
      </c>
      <c r="AV26" s="721"/>
      <c r="AW26" s="721"/>
      <c r="AX26" s="721"/>
      <c r="AY26" s="722"/>
      <c r="AZ26" s="720" t="s">
        <v>407</v>
      </c>
      <c r="BA26" s="721"/>
      <c r="BB26" s="721"/>
      <c r="BC26" s="721"/>
      <c r="BD26" s="722"/>
      <c r="BE26" s="720" t="s">
        <v>382</v>
      </c>
      <c r="BF26" s="721"/>
      <c r="BG26" s="721"/>
      <c r="BH26" s="721"/>
      <c r="BI26" s="727"/>
      <c r="BJ26" s="226"/>
      <c r="BK26" s="226"/>
      <c r="BL26" s="226"/>
      <c r="BM26" s="226"/>
      <c r="BN26" s="226"/>
      <c r="BO26" s="235"/>
      <c r="BP26" s="235"/>
      <c r="BQ26" s="232">
        <v>20</v>
      </c>
      <c r="BR26" s="233"/>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x14ac:dyDescent="0.2">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5"/>
      <c r="BP27" s="235"/>
      <c r="BQ27" s="232">
        <v>21</v>
      </c>
      <c r="BR27" s="233"/>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x14ac:dyDescent="0.15">
      <c r="A28" s="236">
        <v>1</v>
      </c>
      <c r="B28" s="736" t="s">
        <v>408</v>
      </c>
      <c r="C28" s="737"/>
      <c r="D28" s="737"/>
      <c r="E28" s="737"/>
      <c r="F28" s="737"/>
      <c r="G28" s="737"/>
      <c r="H28" s="737"/>
      <c r="I28" s="737"/>
      <c r="J28" s="737"/>
      <c r="K28" s="737"/>
      <c r="L28" s="737"/>
      <c r="M28" s="737"/>
      <c r="N28" s="737"/>
      <c r="O28" s="737"/>
      <c r="P28" s="738"/>
      <c r="Q28" s="809">
        <v>18765</v>
      </c>
      <c r="R28" s="810"/>
      <c r="S28" s="810"/>
      <c r="T28" s="810"/>
      <c r="U28" s="810"/>
      <c r="V28" s="810">
        <v>18692</v>
      </c>
      <c r="W28" s="810"/>
      <c r="X28" s="810"/>
      <c r="Y28" s="810"/>
      <c r="Z28" s="810"/>
      <c r="AA28" s="810">
        <v>73</v>
      </c>
      <c r="AB28" s="810"/>
      <c r="AC28" s="810"/>
      <c r="AD28" s="810"/>
      <c r="AE28" s="811"/>
      <c r="AF28" s="812">
        <v>73</v>
      </c>
      <c r="AG28" s="810"/>
      <c r="AH28" s="810"/>
      <c r="AI28" s="810"/>
      <c r="AJ28" s="813"/>
      <c r="AK28" s="814">
        <v>1540</v>
      </c>
      <c r="AL28" s="815"/>
      <c r="AM28" s="815"/>
      <c r="AN28" s="815"/>
      <c r="AO28" s="815"/>
      <c r="AP28" s="815" t="s">
        <v>590</v>
      </c>
      <c r="AQ28" s="815"/>
      <c r="AR28" s="815"/>
      <c r="AS28" s="815"/>
      <c r="AT28" s="815"/>
      <c r="AU28" s="815" t="s">
        <v>590</v>
      </c>
      <c r="AV28" s="815"/>
      <c r="AW28" s="815"/>
      <c r="AX28" s="815"/>
      <c r="AY28" s="815"/>
      <c r="AZ28" s="816"/>
      <c r="BA28" s="816"/>
      <c r="BB28" s="816"/>
      <c r="BC28" s="816"/>
      <c r="BD28" s="816"/>
      <c r="BE28" s="807"/>
      <c r="BF28" s="807"/>
      <c r="BG28" s="807"/>
      <c r="BH28" s="807"/>
      <c r="BI28" s="808"/>
      <c r="BJ28" s="226"/>
      <c r="BK28" s="226"/>
      <c r="BL28" s="226"/>
      <c r="BM28" s="226"/>
      <c r="BN28" s="226"/>
      <c r="BO28" s="235"/>
      <c r="BP28" s="235"/>
      <c r="BQ28" s="232">
        <v>22</v>
      </c>
      <c r="BR28" s="233"/>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x14ac:dyDescent="0.15">
      <c r="A29" s="236">
        <v>2</v>
      </c>
      <c r="B29" s="767" t="s">
        <v>409</v>
      </c>
      <c r="C29" s="768"/>
      <c r="D29" s="768"/>
      <c r="E29" s="768"/>
      <c r="F29" s="768"/>
      <c r="G29" s="768"/>
      <c r="H29" s="768"/>
      <c r="I29" s="768"/>
      <c r="J29" s="768"/>
      <c r="K29" s="768"/>
      <c r="L29" s="768"/>
      <c r="M29" s="768"/>
      <c r="N29" s="768"/>
      <c r="O29" s="768"/>
      <c r="P29" s="769"/>
      <c r="Q29" s="770">
        <v>18442</v>
      </c>
      <c r="R29" s="771"/>
      <c r="S29" s="771"/>
      <c r="T29" s="771"/>
      <c r="U29" s="771"/>
      <c r="V29" s="771">
        <v>18058</v>
      </c>
      <c r="W29" s="771"/>
      <c r="X29" s="771"/>
      <c r="Y29" s="771"/>
      <c r="Z29" s="771"/>
      <c r="AA29" s="771">
        <v>384</v>
      </c>
      <c r="AB29" s="771"/>
      <c r="AC29" s="771"/>
      <c r="AD29" s="771"/>
      <c r="AE29" s="772"/>
      <c r="AF29" s="773">
        <v>384</v>
      </c>
      <c r="AG29" s="774"/>
      <c r="AH29" s="774"/>
      <c r="AI29" s="774"/>
      <c r="AJ29" s="775"/>
      <c r="AK29" s="821">
        <v>2671</v>
      </c>
      <c r="AL29" s="817"/>
      <c r="AM29" s="817"/>
      <c r="AN29" s="817"/>
      <c r="AO29" s="817"/>
      <c r="AP29" s="822" t="s">
        <v>590</v>
      </c>
      <c r="AQ29" s="823"/>
      <c r="AR29" s="823"/>
      <c r="AS29" s="823"/>
      <c r="AT29" s="821"/>
      <c r="AU29" s="817" t="s">
        <v>590</v>
      </c>
      <c r="AV29" s="817"/>
      <c r="AW29" s="817"/>
      <c r="AX29" s="817"/>
      <c r="AY29" s="817"/>
      <c r="AZ29" s="824"/>
      <c r="BA29" s="825"/>
      <c r="BB29" s="825"/>
      <c r="BC29" s="825"/>
      <c r="BD29" s="826"/>
      <c r="BE29" s="819"/>
      <c r="BF29" s="819"/>
      <c r="BG29" s="819"/>
      <c r="BH29" s="819"/>
      <c r="BI29" s="820"/>
      <c r="BJ29" s="226"/>
      <c r="BK29" s="226"/>
      <c r="BL29" s="226"/>
      <c r="BM29" s="226"/>
      <c r="BN29" s="226"/>
      <c r="BO29" s="235"/>
      <c r="BP29" s="235"/>
      <c r="BQ29" s="232">
        <v>23</v>
      </c>
      <c r="BR29" s="233"/>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x14ac:dyDescent="0.15">
      <c r="A30" s="236">
        <v>3</v>
      </c>
      <c r="B30" s="767" t="s">
        <v>410</v>
      </c>
      <c r="C30" s="768"/>
      <c r="D30" s="768"/>
      <c r="E30" s="768"/>
      <c r="F30" s="768"/>
      <c r="G30" s="768"/>
      <c r="H30" s="768"/>
      <c r="I30" s="768"/>
      <c r="J30" s="768"/>
      <c r="K30" s="768"/>
      <c r="L30" s="768"/>
      <c r="M30" s="768"/>
      <c r="N30" s="768"/>
      <c r="O30" s="768"/>
      <c r="P30" s="769"/>
      <c r="Q30" s="770">
        <v>2997</v>
      </c>
      <c r="R30" s="771"/>
      <c r="S30" s="771"/>
      <c r="T30" s="771"/>
      <c r="U30" s="771"/>
      <c r="V30" s="771">
        <v>2931</v>
      </c>
      <c r="W30" s="771"/>
      <c r="X30" s="771"/>
      <c r="Y30" s="771"/>
      <c r="Z30" s="771"/>
      <c r="AA30" s="771">
        <v>66</v>
      </c>
      <c r="AB30" s="771"/>
      <c r="AC30" s="771"/>
      <c r="AD30" s="771"/>
      <c r="AE30" s="772"/>
      <c r="AF30" s="773">
        <v>66</v>
      </c>
      <c r="AG30" s="774"/>
      <c r="AH30" s="774"/>
      <c r="AI30" s="774"/>
      <c r="AJ30" s="775"/>
      <c r="AK30" s="821">
        <v>739</v>
      </c>
      <c r="AL30" s="817"/>
      <c r="AM30" s="817"/>
      <c r="AN30" s="817"/>
      <c r="AO30" s="817"/>
      <c r="AP30" s="817" t="s">
        <v>590</v>
      </c>
      <c r="AQ30" s="817"/>
      <c r="AR30" s="817"/>
      <c r="AS30" s="817"/>
      <c r="AT30" s="817"/>
      <c r="AU30" s="817" t="s">
        <v>590</v>
      </c>
      <c r="AV30" s="817"/>
      <c r="AW30" s="817"/>
      <c r="AX30" s="817"/>
      <c r="AY30" s="817"/>
      <c r="AZ30" s="818"/>
      <c r="BA30" s="818"/>
      <c r="BB30" s="818"/>
      <c r="BC30" s="818"/>
      <c r="BD30" s="818"/>
      <c r="BE30" s="819"/>
      <c r="BF30" s="819"/>
      <c r="BG30" s="819"/>
      <c r="BH30" s="819"/>
      <c r="BI30" s="820"/>
      <c r="BJ30" s="226"/>
      <c r="BK30" s="226"/>
      <c r="BL30" s="226"/>
      <c r="BM30" s="226"/>
      <c r="BN30" s="226"/>
      <c r="BO30" s="235"/>
      <c r="BP30" s="235"/>
      <c r="BQ30" s="232">
        <v>24</v>
      </c>
      <c r="BR30" s="233"/>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x14ac:dyDescent="0.15">
      <c r="A31" s="236">
        <v>4</v>
      </c>
      <c r="B31" s="767" t="s">
        <v>411</v>
      </c>
      <c r="C31" s="768"/>
      <c r="D31" s="768"/>
      <c r="E31" s="768"/>
      <c r="F31" s="768"/>
      <c r="G31" s="768"/>
      <c r="H31" s="768"/>
      <c r="I31" s="768"/>
      <c r="J31" s="768"/>
      <c r="K31" s="768"/>
      <c r="L31" s="768"/>
      <c r="M31" s="768"/>
      <c r="N31" s="768"/>
      <c r="O31" s="768"/>
      <c r="P31" s="769"/>
      <c r="Q31" s="770">
        <v>3647</v>
      </c>
      <c r="R31" s="771"/>
      <c r="S31" s="771"/>
      <c r="T31" s="771"/>
      <c r="U31" s="771"/>
      <c r="V31" s="771">
        <v>3301</v>
      </c>
      <c r="W31" s="771"/>
      <c r="X31" s="771"/>
      <c r="Y31" s="771"/>
      <c r="Z31" s="771"/>
      <c r="AA31" s="771">
        <v>346</v>
      </c>
      <c r="AB31" s="771"/>
      <c r="AC31" s="771"/>
      <c r="AD31" s="771"/>
      <c r="AE31" s="772"/>
      <c r="AF31" s="773">
        <v>4691</v>
      </c>
      <c r="AG31" s="774"/>
      <c r="AH31" s="774"/>
      <c r="AI31" s="774"/>
      <c r="AJ31" s="775"/>
      <c r="AK31" s="821">
        <v>141</v>
      </c>
      <c r="AL31" s="817"/>
      <c r="AM31" s="817"/>
      <c r="AN31" s="817"/>
      <c r="AO31" s="817"/>
      <c r="AP31" s="817">
        <v>9174</v>
      </c>
      <c r="AQ31" s="817"/>
      <c r="AR31" s="817"/>
      <c r="AS31" s="817"/>
      <c r="AT31" s="817"/>
      <c r="AU31" s="817">
        <v>101</v>
      </c>
      <c r="AV31" s="817"/>
      <c r="AW31" s="817"/>
      <c r="AX31" s="817"/>
      <c r="AY31" s="817"/>
      <c r="AZ31" s="818" t="s">
        <v>590</v>
      </c>
      <c r="BA31" s="818"/>
      <c r="BB31" s="818"/>
      <c r="BC31" s="818"/>
      <c r="BD31" s="818"/>
      <c r="BE31" s="819" t="s">
        <v>412</v>
      </c>
      <c r="BF31" s="819"/>
      <c r="BG31" s="819"/>
      <c r="BH31" s="819"/>
      <c r="BI31" s="820"/>
      <c r="BJ31" s="226"/>
      <c r="BK31" s="226"/>
      <c r="BL31" s="226"/>
      <c r="BM31" s="226"/>
      <c r="BN31" s="226"/>
      <c r="BO31" s="235"/>
      <c r="BP31" s="235"/>
      <c r="BQ31" s="232">
        <v>25</v>
      </c>
      <c r="BR31" s="233"/>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x14ac:dyDescent="0.15">
      <c r="A32" s="236">
        <v>5</v>
      </c>
      <c r="B32" s="767" t="s">
        <v>413</v>
      </c>
      <c r="C32" s="768"/>
      <c r="D32" s="768"/>
      <c r="E32" s="768"/>
      <c r="F32" s="768"/>
      <c r="G32" s="768"/>
      <c r="H32" s="768"/>
      <c r="I32" s="768"/>
      <c r="J32" s="768"/>
      <c r="K32" s="768"/>
      <c r="L32" s="768"/>
      <c r="M32" s="768"/>
      <c r="N32" s="768"/>
      <c r="O32" s="768"/>
      <c r="P32" s="769"/>
      <c r="Q32" s="770">
        <v>944</v>
      </c>
      <c r="R32" s="771"/>
      <c r="S32" s="771"/>
      <c r="T32" s="771"/>
      <c r="U32" s="771"/>
      <c r="V32" s="771">
        <v>899</v>
      </c>
      <c r="W32" s="771"/>
      <c r="X32" s="771"/>
      <c r="Y32" s="771"/>
      <c r="Z32" s="771"/>
      <c r="AA32" s="771">
        <v>45</v>
      </c>
      <c r="AB32" s="771"/>
      <c r="AC32" s="771"/>
      <c r="AD32" s="771"/>
      <c r="AE32" s="772"/>
      <c r="AF32" s="773">
        <v>724</v>
      </c>
      <c r="AG32" s="774"/>
      <c r="AH32" s="774"/>
      <c r="AI32" s="774"/>
      <c r="AJ32" s="775"/>
      <c r="AK32" s="821">
        <v>244</v>
      </c>
      <c r="AL32" s="817"/>
      <c r="AM32" s="817"/>
      <c r="AN32" s="817"/>
      <c r="AO32" s="817"/>
      <c r="AP32" s="817">
        <v>68</v>
      </c>
      <c r="AQ32" s="817"/>
      <c r="AR32" s="817"/>
      <c r="AS32" s="817"/>
      <c r="AT32" s="817"/>
      <c r="AU32" s="817">
        <v>34</v>
      </c>
      <c r="AV32" s="817"/>
      <c r="AW32" s="817"/>
      <c r="AX32" s="817"/>
      <c r="AY32" s="817"/>
      <c r="AZ32" s="818" t="s">
        <v>590</v>
      </c>
      <c r="BA32" s="818"/>
      <c r="BB32" s="818"/>
      <c r="BC32" s="818"/>
      <c r="BD32" s="818"/>
      <c r="BE32" s="819" t="s">
        <v>414</v>
      </c>
      <c r="BF32" s="819"/>
      <c r="BG32" s="819"/>
      <c r="BH32" s="819"/>
      <c r="BI32" s="820"/>
      <c r="BJ32" s="226"/>
      <c r="BK32" s="226"/>
      <c r="BL32" s="226"/>
      <c r="BM32" s="226"/>
      <c r="BN32" s="226"/>
      <c r="BO32" s="235"/>
      <c r="BP32" s="235"/>
      <c r="BQ32" s="232">
        <v>26</v>
      </c>
      <c r="BR32" s="233"/>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x14ac:dyDescent="0.15">
      <c r="A33" s="236">
        <v>6</v>
      </c>
      <c r="B33" s="767" t="s">
        <v>415</v>
      </c>
      <c r="C33" s="768"/>
      <c r="D33" s="768"/>
      <c r="E33" s="768"/>
      <c r="F33" s="768"/>
      <c r="G33" s="768"/>
      <c r="H33" s="768"/>
      <c r="I33" s="768"/>
      <c r="J33" s="768"/>
      <c r="K33" s="768"/>
      <c r="L33" s="768"/>
      <c r="M33" s="768"/>
      <c r="N33" s="768"/>
      <c r="O33" s="768"/>
      <c r="P33" s="769"/>
      <c r="Q33" s="770">
        <v>6122</v>
      </c>
      <c r="R33" s="771"/>
      <c r="S33" s="771"/>
      <c r="T33" s="771"/>
      <c r="U33" s="771"/>
      <c r="V33" s="771">
        <v>5770</v>
      </c>
      <c r="W33" s="771"/>
      <c r="X33" s="771"/>
      <c r="Y33" s="771"/>
      <c r="Z33" s="771"/>
      <c r="AA33" s="771">
        <v>353</v>
      </c>
      <c r="AB33" s="771"/>
      <c r="AC33" s="771"/>
      <c r="AD33" s="771"/>
      <c r="AE33" s="772"/>
      <c r="AF33" s="773">
        <v>3258</v>
      </c>
      <c r="AG33" s="774"/>
      <c r="AH33" s="774"/>
      <c r="AI33" s="774"/>
      <c r="AJ33" s="775"/>
      <c r="AK33" s="821">
        <v>2450</v>
      </c>
      <c r="AL33" s="817"/>
      <c r="AM33" s="817"/>
      <c r="AN33" s="817"/>
      <c r="AO33" s="817"/>
      <c r="AP33" s="817">
        <v>36538</v>
      </c>
      <c r="AQ33" s="817"/>
      <c r="AR33" s="817"/>
      <c r="AS33" s="817"/>
      <c r="AT33" s="817"/>
      <c r="AU33" s="817">
        <v>21594</v>
      </c>
      <c r="AV33" s="817"/>
      <c r="AW33" s="817"/>
      <c r="AX33" s="817"/>
      <c r="AY33" s="817"/>
      <c r="AZ33" s="818" t="s">
        <v>590</v>
      </c>
      <c r="BA33" s="818"/>
      <c r="BB33" s="818"/>
      <c r="BC33" s="818"/>
      <c r="BD33" s="818"/>
      <c r="BE33" s="819" t="s">
        <v>412</v>
      </c>
      <c r="BF33" s="819"/>
      <c r="BG33" s="819"/>
      <c r="BH33" s="819"/>
      <c r="BI33" s="820"/>
      <c r="BJ33" s="226"/>
      <c r="BK33" s="226"/>
      <c r="BL33" s="226"/>
      <c r="BM33" s="226"/>
      <c r="BN33" s="226"/>
      <c r="BO33" s="235"/>
      <c r="BP33" s="235"/>
      <c r="BQ33" s="232">
        <v>27</v>
      </c>
      <c r="BR33" s="233"/>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x14ac:dyDescent="0.15">
      <c r="A34" s="236">
        <v>7</v>
      </c>
      <c r="B34" s="767" t="s">
        <v>416</v>
      </c>
      <c r="C34" s="768"/>
      <c r="D34" s="768"/>
      <c r="E34" s="768"/>
      <c r="F34" s="768"/>
      <c r="G34" s="768"/>
      <c r="H34" s="768"/>
      <c r="I34" s="768"/>
      <c r="J34" s="768"/>
      <c r="K34" s="768"/>
      <c r="L34" s="768"/>
      <c r="M34" s="768"/>
      <c r="N34" s="768"/>
      <c r="O34" s="768"/>
      <c r="P34" s="769"/>
      <c r="Q34" s="770">
        <v>339</v>
      </c>
      <c r="R34" s="771"/>
      <c r="S34" s="771"/>
      <c r="T34" s="771"/>
      <c r="U34" s="771"/>
      <c r="V34" s="771">
        <v>339</v>
      </c>
      <c r="W34" s="771"/>
      <c r="X34" s="771"/>
      <c r="Y34" s="771"/>
      <c r="Z34" s="771"/>
      <c r="AA34" s="771">
        <v>0</v>
      </c>
      <c r="AB34" s="771"/>
      <c r="AC34" s="771"/>
      <c r="AD34" s="771"/>
      <c r="AE34" s="772"/>
      <c r="AF34" s="773" t="s">
        <v>394</v>
      </c>
      <c r="AG34" s="774"/>
      <c r="AH34" s="774"/>
      <c r="AI34" s="774"/>
      <c r="AJ34" s="775"/>
      <c r="AK34" s="821">
        <v>238</v>
      </c>
      <c r="AL34" s="817"/>
      <c r="AM34" s="817"/>
      <c r="AN34" s="817"/>
      <c r="AO34" s="817"/>
      <c r="AP34" s="817">
        <v>1136</v>
      </c>
      <c r="AQ34" s="817"/>
      <c r="AR34" s="817"/>
      <c r="AS34" s="817"/>
      <c r="AT34" s="817"/>
      <c r="AU34" s="817">
        <v>1136</v>
      </c>
      <c r="AV34" s="817"/>
      <c r="AW34" s="817"/>
      <c r="AX34" s="817"/>
      <c r="AY34" s="817"/>
      <c r="AZ34" s="818" t="s">
        <v>590</v>
      </c>
      <c r="BA34" s="818"/>
      <c r="BB34" s="818"/>
      <c r="BC34" s="818"/>
      <c r="BD34" s="818"/>
      <c r="BE34" s="819" t="s">
        <v>417</v>
      </c>
      <c r="BF34" s="819"/>
      <c r="BG34" s="819"/>
      <c r="BH34" s="819"/>
      <c r="BI34" s="820"/>
      <c r="BJ34" s="226"/>
      <c r="BK34" s="226"/>
      <c r="BL34" s="226"/>
      <c r="BM34" s="226"/>
      <c r="BN34" s="226"/>
      <c r="BO34" s="235"/>
      <c r="BP34" s="235"/>
      <c r="BQ34" s="232">
        <v>28</v>
      </c>
      <c r="BR34" s="233"/>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x14ac:dyDescent="0.15">
      <c r="A35" s="236">
        <v>8</v>
      </c>
      <c r="B35" s="767" t="s">
        <v>418</v>
      </c>
      <c r="C35" s="768"/>
      <c r="D35" s="768"/>
      <c r="E35" s="768"/>
      <c r="F35" s="768"/>
      <c r="G35" s="768"/>
      <c r="H35" s="768"/>
      <c r="I35" s="768"/>
      <c r="J35" s="768"/>
      <c r="K35" s="768"/>
      <c r="L35" s="768"/>
      <c r="M35" s="768"/>
      <c r="N35" s="768"/>
      <c r="O35" s="768"/>
      <c r="P35" s="769"/>
      <c r="Q35" s="770">
        <v>182</v>
      </c>
      <c r="R35" s="771"/>
      <c r="S35" s="771"/>
      <c r="T35" s="771"/>
      <c r="U35" s="771"/>
      <c r="V35" s="771">
        <v>137</v>
      </c>
      <c r="W35" s="771"/>
      <c r="X35" s="771"/>
      <c r="Y35" s="771"/>
      <c r="Z35" s="771"/>
      <c r="AA35" s="771">
        <v>45</v>
      </c>
      <c r="AB35" s="771"/>
      <c r="AC35" s="771"/>
      <c r="AD35" s="771"/>
      <c r="AE35" s="772"/>
      <c r="AF35" s="773">
        <v>45</v>
      </c>
      <c r="AG35" s="774"/>
      <c r="AH35" s="774"/>
      <c r="AI35" s="774"/>
      <c r="AJ35" s="775"/>
      <c r="AK35" s="821">
        <v>29</v>
      </c>
      <c r="AL35" s="817"/>
      <c r="AM35" s="817"/>
      <c r="AN35" s="817"/>
      <c r="AO35" s="817"/>
      <c r="AP35" s="817" t="s">
        <v>590</v>
      </c>
      <c r="AQ35" s="817"/>
      <c r="AR35" s="817"/>
      <c r="AS35" s="817"/>
      <c r="AT35" s="817"/>
      <c r="AU35" s="817" t="s">
        <v>590</v>
      </c>
      <c r="AV35" s="817"/>
      <c r="AW35" s="817"/>
      <c r="AX35" s="817"/>
      <c r="AY35" s="817"/>
      <c r="AZ35" s="818" t="s">
        <v>590</v>
      </c>
      <c r="BA35" s="818"/>
      <c r="BB35" s="818"/>
      <c r="BC35" s="818"/>
      <c r="BD35" s="818"/>
      <c r="BE35" s="819" t="s">
        <v>419</v>
      </c>
      <c r="BF35" s="819"/>
      <c r="BG35" s="819"/>
      <c r="BH35" s="819"/>
      <c r="BI35" s="820"/>
      <c r="BJ35" s="226"/>
      <c r="BK35" s="226"/>
      <c r="BL35" s="226"/>
      <c r="BM35" s="226"/>
      <c r="BN35" s="226"/>
      <c r="BO35" s="235"/>
      <c r="BP35" s="235"/>
      <c r="BQ35" s="232">
        <v>29</v>
      </c>
      <c r="BR35" s="233"/>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x14ac:dyDescent="0.15">
      <c r="A36" s="236">
        <v>9</v>
      </c>
      <c r="B36" s="767" t="s">
        <v>420</v>
      </c>
      <c r="C36" s="768"/>
      <c r="D36" s="768"/>
      <c r="E36" s="768"/>
      <c r="F36" s="768"/>
      <c r="G36" s="768"/>
      <c r="H36" s="768"/>
      <c r="I36" s="768"/>
      <c r="J36" s="768"/>
      <c r="K36" s="768"/>
      <c r="L36" s="768"/>
      <c r="M36" s="768"/>
      <c r="N36" s="768"/>
      <c r="O36" s="768"/>
      <c r="P36" s="769"/>
      <c r="Q36" s="770">
        <v>8</v>
      </c>
      <c r="R36" s="771"/>
      <c r="S36" s="771"/>
      <c r="T36" s="771"/>
      <c r="U36" s="771"/>
      <c r="V36" s="771">
        <v>8</v>
      </c>
      <c r="W36" s="771"/>
      <c r="X36" s="771"/>
      <c r="Y36" s="771"/>
      <c r="Z36" s="771"/>
      <c r="AA36" s="771">
        <v>0</v>
      </c>
      <c r="AB36" s="771"/>
      <c r="AC36" s="771"/>
      <c r="AD36" s="771"/>
      <c r="AE36" s="772"/>
      <c r="AF36" s="773">
        <v>0</v>
      </c>
      <c r="AG36" s="774"/>
      <c r="AH36" s="774"/>
      <c r="AI36" s="774"/>
      <c r="AJ36" s="775"/>
      <c r="AK36" s="821">
        <v>7</v>
      </c>
      <c r="AL36" s="817"/>
      <c r="AM36" s="817"/>
      <c r="AN36" s="817"/>
      <c r="AO36" s="817"/>
      <c r="AP36" s="817" t="s">
        <v>590</v>
      </c>
      <c r="AQ36" s="817"/>
      <c r="AR36" s="817"/>
      <c r="AS36" s="817"/>
      <c r="AT36" s="817"/>
      <c r="AU36" s="817" t="s">
        <v>590</v>
      </c>
      <c r="AV36" s="817"/>
      <c r="AW36" s="817"/>
      <c r="AX36" s="817"/>
      <c r="AY36" s="817"/>
      <c r="AZ36" s="818" t="s">
        <v>590</v>
      </c>
      <c r="BA36" s="818"/>
      <c r="BB36" s="818"/>
      <c r="BC36" s="818"/>
      <c r="BD36" s="818"/>
      <c r="BE36" s="819" t="s">
        <v>417</v>
      </c>
      <c r="BF36" s="819"/>
      <c r="BG36" s="819"/>
      <c r="BH36" s="819"/>
      <c r="BI36" s="820"/>
      <c r="BJ36" s="226"/>
      <c r="BK36" s="226"/>
      <c r="BL36" s="226"/>
      <c r="BM36" s="226"/>
      <c r="BN36" s="226"/>
      <c r="BO36" s="235"/>
      <c r="BP36" s="235"/>
      <c r="BQ36" s="232">
        <v>30</v>
      </c>
      <c r="BR36" s="233"/>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x14ac:dyDescent="0.15">
      <c r="A37" s="236">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5"/>
      <c r="BP37" s="235"/>
      <c r="BQ37" s="232">
        <v>31</v>
      </c>
      <c r="BR37" s="233"/>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x14ac:dyDescent="0.15">
      <c r="A38" s="236">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5"/>
      <c r="BP38" s="235"/>
      <c r="BQ38" s="232">
        <v>32</v>
      </c>
      <c r="BR38" s="233"/>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x14ac:dyDescent="0.15">
      <c r="A39" s="236">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5"/>
      <c r="BP39" s="235"/>
      <c r="BQ39" s="232">
        <v>33</v>
      </c>
      <c r="BR39" s="233"/>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x14ac:dyDescent="0.15">
      <c r="A40" s="232">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5"/>
      <c r="BP40" s="235"/>
      <c r="BQ40" s="232">
        <v>34</v>
      </c>
      <c r="BR40" s="233"/>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x14ac:dyDescent="0.15">
      <c r="A41" s="232">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5"/>
      <c r="BP41" s="235"/>
      <c r="BQ41" s="232">
        <v>35</v>
      </c>
      <c r="BR41" s="233"/>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x14ac:dyDescent="0.15">
      <c r="A42" s="232">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5"/>
      <c r="BP42" s="235"/>
      <c r="BQ42" s="232">
        <v>36</v>
      </c>
      <c r="BR42" s="233"/>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x14ac:dyDescent="0.15">
      <c r="A43" s="232">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5"/>
      <c r="BP43" s="235"/>
      <c r="BQ43" s="232">
        <v>37</v>
      </c>
      <c r="BR43" s="233"/>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x14ac:dyDescent="0.15">
      <c r="A44" s="232">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5"/>
      <c r="BP44" s="235"/>
      <c r="BQ44" s="232">
        <v>38</v>
      </c>
      <c r="BR44" s="233"/>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x14ac:dyDescent="0.15">
      <c r="A45" s="232">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5"/>
      <c r="BP45" s="235"/>
      <c r="BQ45" s="232">
        <v>39</v>
      </c>
      <c r="BR45" s="233"/>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x14ac:dyDescent="0.15">
      <c r="A46" s="232">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5"/>
      <c r="BP46" s="235"/>
      <c r="BQ46" s="232">
        <v>40</v>
      </c>
      <c r="BR46" s="233"/>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x14ac:dyDescent="0.15">
      <c r="A47" s="232">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5"/>
      <c r="BP47" s="235"/>
      <c r="BQ47" s="232">
        <v>41</v>
      </c>
      <c r="BR47" s="233"/>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x14ac:dyDescent="0.15">
      <c r="A48" s="232">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5"/>
      <c r="BP48" s="235"/>
      <c r="BQ48" s="232">
        <v>42</v>
      </c>
      <c r="BR48" s="233"/>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x14ac:dyDescent="0.15">
      <c r="A49" s="232">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5"/>
      <c r="BP49" s="235"/>
      <c r="BQ49" s="232">
        <v>43</v>
      </c>
      <c r="BR49" s="233"/>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x14ac:dyDescent="0.15">
      <c r="A50" s="232">
        <v>23</v>
      </c>
      <c r="B50" s="767"/>
      <c r="C50" s="768"/>
      <c r="D50" s="768"/>
      <c r="E50" s="768"/>
      <c r="F50" s="768"/>
      <c r="G50" s="768"/>
      <c r="H50" s="768"/>
      <c r="I50" s="768"/>
      <c r="J50" s="768"/>
      <c r="K50" s="768"/>
      <c r="L50" s="768"/>
      <c r="M50" s="768"/>
      <c r="N50" s="768"/>
      <c r="O50" s="768"/>
      <c r="P50" s="769"/>
      <c r="Q50" s="827"/>
      <c r="R50" s="828"/>
      <c r="S50" s="828"/>
      <c r="T50" s="828"/>
      <c r="U50" s="828"/>
      <c r="V50" s="828"/>
      <c r="W50" s="828"/>
      <c r="X50" s="828"/>
      <c r="Y50" s="828"/>
      <c r="Z50" s="828"/>
      <c r="AA50" s="828"/>
      <c r="AB50" s="828"/>
      <c r="AC50" s="828"/>
      <c r="AD50" s="828"/>
      <c r="AE50" s="829"/>
      <c r="AF50" s="773"/>
      <c r="AG50" s="774"/>
      <c r="AH50" s="774"/>
      <c r="AI50" s="774"/>
      <c r="AJ50" s="775"/>
      <c r="AK50" s="831"/>
      <c r="AL50" s="828"/>
      <c r="AM50" s="828"/>
      <c r="AN50" s="828"/>
      <c r="AO50" s="828"/>
      <c r="AP50" s="828"/>
      <c r="AQ50" s="828"/>
      <c r="AR50" s="828"/>
      <c r="AS50" s="828"/>
      <c r="AT50" s="828"/>
      <c r="AU50" s="828"/>
      <c r="AV50" s="828"/>
      <c r="AW50" s="828"/>
      <c r="AX50" s="828"/>
      <c r="AY50" s="828"/>
      <c r="AZ50" s="830"/>
      <c r="BA50" s="830"/>
      <c r="BB50" s="830"/>
      <c r="BC50" s="830"/>
      <c r="BD50" s="830"/>
      <c r="BE50" s="819"/>
      <c r="BF50" s="819"/>
      <c r="BG50" s="819"/>
      <c r="BH50" s="819"/>
      <c r="BI50" s="820"/>
      <c r="BJ50" s="226"/>
      <c r="BK50" s="226"/>
      <c r="BL50" s="226"/>
      <c r="BM50" s="226"/>
      <c r="BN50" s="226"/>
      <c r="BO50" s="235"/>
      <c r="BP50" s="235"/>
      <c r="BQ50" s="232">
        <v>44</v>
      </c>
      <c r="BR50" s="233"/>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x14ac:dyDescent="0.15">
      <c r="A51" s="232">
        <v>24</v>
      </c>
      <c r="B51" s="767"/>
      <c r="C51" s="768"/>
      <c r="D51" s="768"/>
      <c r="E51" s="768"/>
      <c r="F51" s="768"/>
      <c r="G51" s="768"/>
      <c r="H51" s="768"/>
      <c r="I51" s="768"/>
      <c r="J51" s="768"/>
      <c r="K51" s="768"/>
      <c r="L51" s="768"/>
      <c r="M51" s="768"/>
      <c r="N51" s="768"/>
      <c r="O51" s="768"/>
      <c r="P51" s="769"/>
      <c r="Q51" s="827"/>
      <c r="R51" s="828"/>
      <c r="S51" s="828"/>
      <c r="T51" s="828"/>
      <c r="U51" s="828"/>
      <c r="V51" s="828"/>
      <c r="W51" s="828"/>
      <c r="X51" s="828"/>
      <c r="Y51" s="828"/>
      <c r="Z51" s="828"/>
      <c r="AA51" s="828"/>
      <c r="AB51" s="828"/>
      <c r="AC51" s="828"/>
      <c r="AD51" s="828"/>
      <c r="AE51" s="829"/>
      <c r="AF51" s="773"/>
      <c r="AG51" s="774"/>
      <c r="AH51" s="774"/>
      <c r="AI51" s="774"/>
      <c r="AJ51" s="775"/>
      <c r="AK51" s="831"/>
      <c r="AL51" s="828"/>
      <c r="AM51" s="828"/>
      <c r="AN51" s="828"/>
      <c r="AO51" s="828"/>
      <c r="AP51" s="828"/>
      <c r="AQ51" s="828"/>
      <c r="AR51" s="828"/>
      <c r="AS51" s="828"/>
      <c r="AT51" s="828"/>
      <c r="AU51" s="828"/>
      <c r="AV51" s="828"/>
      <c r="AW51" s="828"/>
      <c r="AX51" s="828"/>
      <c r="AY51" s="828"/>
      <c r="AZ51" s="830"/>
      <c r="BA51" s="830"/>
      <c r="BB51" s="830"/>
      <c r="BC51" s="830"/>
      <c r="BD51" s="830"/>
      <c r="BE51" s="819"/>
      <c r="BF51" s="819"/>
      <c r="BG51" s="819"/>
      <c r="BH51" s="819"/>
      <c r="BI51" s="820"/>
      <c r="BJ51" s="226"/>
      <c r="BK51" s="226"/>
      <c r="BL51" s="226"/>
      <c r="BM51" s="226"/>
      <c r="BN51" s="226"/>
      <c r="BO51" s="235"/>
      <c r="BP51" s="235"/>
      <c r="BQ51" s="232">
        <v>45</v>
      </c>
      <c r="BR51" s="233"/>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x14ac:dyDescent="0.15">
      <c r="A52" s="232">
        <v>25</v>
      </c>
      <c r="B52" s="767"/>
      <c r="C52" s="768"/>
      <c r="D52" s="768"/>
      <c r="E52" s="768"/>
      <c r="F52" s="768"/>
      <c r="G52" s="768"/>
      <c r="H52" s="768"/>
      <c r="I52" s="768"/>
      <c r="J52" s="768"/>
      <c r="K52" s="768"/>
      <c r="L52" s="768"/>
      <c r="M52" s="768"/>
      <c r="N52" s="768"/>
      <c r="O52" s="768"/>
      <c r="P52" s="769"/>
      <c r="Q52" s="827"/>
      <c r="R52" s="828"/>
      <c r="S52" s="828"/>
      <c r="T52" s="828"/>
      <c r="U52" s="828"/>
      <c r="V52" s="828"/>
      <c r="W52" s="828"/>
      <c r="X52" s="828"/>
      <c r="Y52" s="828"/>
      <c r="Z52" s="828"/>
      <c r="AA52" s="828"/>
      <c r="AB52" s="828"/>
      <c r="AC52" s="828"/>
      <c r="AD52" s="828"/>
      <c r="AE52" s="829"/>
      <c r="AF52" s="773"/>
      <c r="AG52" s="774"/>
      <c r="AH52" s="774"/>
      <c r="AI52" s="774"/>
      <c r="AJ52" s="775"/>
      <c r="AK52" s="831"/>
      <c r="AL52" s="828"/>
      <c r="AM52" s="828"/>
      <c r="AN52" s="828"/>
      <c r="AO52" s="828"/>
      <c r="AP52" s="828"/>
      <c r="AQ52" s="828"/>
      <c r="AR52" s="828"/>
      <c r="AS52" s="828"/>
      <c r="AT52" s="828"/>
      <c r="AU52" s="828"/>
      <c r="AV52" s="828"/>
      <c r="AW52" s="828"/>
      <c r="AX52" s="828"/>
      <c r="AY52" s="828"/>
      <c r="AZ52" s="830"/>
      <c r="BA52" s="830"/>
      <c r="BB52" s="830"/>
      <c r="BC52" s="830"/>
      <c r="BD52" s="830"/>
      <c r="BE52" s="819"/>
      <c r="BF52" s="819"/>
      <c r="BG52" s="819"/>
      <c r="BH52" s="819"/>
      <c r="BI52" s="820"/>
      <c r="BJ52" s="226"/>
      <c r="BK52" s="226"/>
      <c r="BL52" s="226"/>
      <c r="BM52" s="226"/>
      <c r="BN52" s="226"/>
      <c r="BO52" s="235"/>
      <c r="BP52" s="235"/>
      <c r="BQ52" s="232">
        <v>46</v>
      </c>
      <c r="BR52" s="233"/>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x14ac:dyDescent="0.15">
      <c r="A53" s="232">
        <v>26</v>
      </c>
      <c r="B53" s="767"/>
      <c r="C53" s="768"/>
      <c r="D53" s="768"/>
      <c r="E53" s="768"/>
      <c r="F53" s="768"/>
      <c r="G53" s="768"/>
      <c r="H53" s="768"/>
      <c r="I53" s="768"/>
      <c r="J53" s="768"/>
      <c r="K53" s="768"/>
      <c r="L53" s="768"/>
      <c r="M53" s="768"/>
      <c r="N53" s="768"/>
      <c r="O53" s="768"/>
      <c r="P53" s="769"/>
      <c r="Q53" s="827"/>
      <c r="R53" s="828"/>
      <c r="S53" s="828"/>
      <c r="T53" s="828"/>
      <c r="U53" s="828"/>
      <c r="V53" s="828"/>
      <c r="W53" s="828"/>
      <c r="X53" s="828"/>
      <c r="Y53" s="828"/>
      <c r="Z53" s="828"/>
      <c r="AA53" s="828"/>
      <c r="AB53" s="828"/>
      <c r="AC53" s="828"/>
      <c r="AD53" s="828"/>
      <c r="AE53" s="829"/>
      <c r="AF53" s="773"/>
      <c r="AG53" s="774"/>
      <c r="AH53" s="774"/>
      <c r="AI53" s="774"/>
      <c r="AJ53" s="775"/>
      <c r="AK53" s="831"/>
      <c r="AL53" s="828"/>
      <c r="AM53" s="828"/>
      <c r="AN53" s="828"/>
      <c r="AO53" s="828"/>
      <c r="AP53" s="828"/>
      <c r="AQ53" s="828"/>
      <c r="AR53" s="828"/>
      <c r="AS53" s="828"/>
      <c r="AT53" s="828"/>
      <c r="AU53" s="828"/>
      <c r="AV53" s="828"/>
      <c r="AW53" s="828"/>
      <c r="AX53" s="828"/>
      <c r="AY53" s="828"/>
      <c r="AZ53" s="830"/>
      <c r="BA53" s="830"/>
      <c r="BB53" s="830"/>
      <c r="BC53" s="830"/>
      <c r="BD53" s="830"/>
      <c r="BE53" s="819"/>
      <c r="BF53" s="819"/>
      <c r="BG53" s="819"/>
      <c r="BH53" s="819"/>
      <c r="BI53" s="820"/>
      <c r="BJ53" s="226"/>
      <c r="BK53" s="226"/>
      <c r="BL53" s="226"/>
      <c r="BM53" s="226"/>
      <c r="BN53" s="226"/>
      <c r="BO53" s="235"/>
      <c r="BP53" s="235"/>
      <c r="BQ53" s="232">
        <v>47</v>
      </c>
      <c r="BR53" s="233"/>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x14ac:dyDescent="0.15">
      <c r="A54" s="232">
        <v>27</v>
      </c>
      <c r="B54" s="767"/>
      <c r="C54" s="768"/>
      <c r="D54" s="768"/>
      <c r="E54" s="768"/>
      <c r="F54" s="768"/>
      <c r="G54" s="768"/>
      <c r="H54" s="768"/>
      <c r="I54" s="768"/>
      <c r="J54" s="768"/>
      <c r="K54" s="768"/>
      <c r="L54" s="768"/>
      <c r="M54" s="768"/>
      <c r="N54" s="768"/>
      <c r="O54" s="768"/>
      <c r="P54" s="769"/>
      <c r="Q54" s="827"/>
      <c r="R54" s="828"/>
      <c r="S54" s="828"/>
      <c r="T54" s="828"/>
      <c r="U54" s="828"/>
      <c r="V54" s="828"/>
      <c r="W54" s="828"/>
      <c r="X54" s="828"/>
      <c r="Y54" s="828"/>
      <c r="Z54" s="828"/>
      <c r="AA54" s="828"/>
      <c r="AB54" s="828"/>
      <c r="AC54" s="828"/>
      <c r="AD54" s="828"/>
      <c r="AE54" s="829"/>
      <c r="AF54" s="773"/>
      <c r="AG54" s="774"/>
      <c r="AH54" s="774"/>
      <c r="AI54" s="774"/>
      <c r="AJ54" s="775"/>
      <c r="AK54" s="831"/>
      <c r="AL54" s="828"/>
      <c r="AM54" s="828"/>
      <c r="AN54" s="828"/>
      <c r="AO54" s="828"/>
      <c r="AP54" s="828"/>
      <c r="AQ54" s="828"/>
      <c r="AR54" s="828"/>
      <c r="AS54" s="828"/>
      <c r="AT54" s="828"/>
      <c r="AU54" s="828"/>
      <c r="AV54" s="828"/>
      <c r="AW54" s="828"/>
      <c r="AX54" s="828"/>
      <c r="AY54" s="828"/>
      <c r="AZ54" s="830"/>
      <c r="BA54" s="830"/>
      <c r="BB54" s="830"/>
      <c r="BC54" s="830"/>
      <c r="BD54" s="830"/>
      <c r="BE54" s="819"/>
      <c r="BF54" s="819"/>
      <c r="BG54" s="819"/>
      <c r="BH54" s="819"/>
      <c r="BI54" s="820"/>
      <c r="BJ54" s="226"/>
      <c r="BK54" s="226"/>
      <c r="BL54" s="226"/>
      <c r="BM54" s="226"/>
      <c r="BN54" s="226"/>
      <c r="BO54" s="235"/>
      <c r="BP54" s="235"/>
      <c r="BQ54" s="232">
        <v>48</v>
      </c>
      <c r="BR54" s="233"/>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x14ac:dyDescent="0.15">
      <c r="A55" s="232">
        <v>28</v>
      </c>
      <c r="B55" s="767"/>
      <c r="C55" s="768"/>
      <c r="D55" s="768"/>
      <c r="E55" s="768"/>
      <c r="F55" s="768"/>
      <c r="G55" s="768"/>
      <c r="H55" s="768"/>
      <c r="I55" s="768"/>
      <c r="J55" s="768"/>
      <c r="K55" s="768"/>
      <c r="L55" s="768"/>
      <c r="M55" s="768"/>
      <c r="N55" s="768"/>
      <c r="O55" s="768"/>
      <c r="P55" s="769"/>
      <c r="Q55" s="827"/>
      <c r="R55" s="828"/>
      <c r="S55" s="828"/>
      <c r="T55" s="828"/>
      <c r="U55" s="828"/>
      <c r="V55" s="828"/>
      <c r="W55" s="828"/>
      <c r="X55" s="828"/>
      <c r="Y55" s="828"/>
      <c r="Z55" s="828"/>
      <c r="AA55" s="828"/>
      <c r="AB55" s="828"/>
      <c r="AC55" s="828"/>
      <c r="AD55" s="828"/>
      <c r="AE55" s="829"/>
      <c r="AF55" s="773"/>
      <c r="AG55" s="774"/>
      <c r="AH55" s="774"/>
      <c r="AI55" s="774"/>
      <c r="AJ55" s="775"/>
      <c r="AK55" s="831"/>
      <c r="AL55" s="828"/>
      <c r="AM55" s="828"/>
      <c r="AN55" s="828"/>
      <c r="AO55" s="828"/>
      <c r="AP55" s="828"/>
      <c r="AQ55" s="828"/>
      <c r="AR55" s="828"/>
      <c r="AS55" s="828"/>
      <c r="AT55" s="828"/>
      <c r="AU55" s="828"/>
      <c r="AV55" s="828"/>
      <c r="AW55" s="828"/>
      <c r="AX55" s="828"/>
      <c r="AY55" s="828"/>
      <c r="AZ55" s="830"/>
      <c r="BA55" s="830"/>
      <c r="BB55" s="830"/>
      <c r="BC55" s="830"/>
      <c r="BD55" s="830"/>
      <c r="BE55" s="819"/>
      <c r="BF55" s="819"/>
      <c r="BG55" s="819"/>
      <c r="BH55" s="819"/>
      <c r="BI55" s="820"/>
      <c r="BJ55" s="226"/>
      <c r="BK55" s="226"/>
      <c r="BL55" s="226"/>
      <c r="BM55" s="226"/>
      <c r="BN55" s="226"/>
      <c r="BO55" s="235"/>
      <c r="BP55" s="235"/>
      <c r="BQ55" s="232">
        <v>49</v>
      </c>
      <c r="BR55" s="233"/>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x14ac:dyDescent="0.15">
      <c r="A56" s="232">
        <v>29</v>
      </c>
      <c r="B56" s="767"/>
      <c r="C56" s="768"/>
      <c r="D56" s="768"/>
      <c r="E56" s="768"/>
      <c r="F56" s="768"/>
      <c r="G56" s="768"/>
      <c r="H56" s="768"/>
      <c r="I56" s="768"/>
      <c r="J56" s="768"/>
      <c r="K56" s="768"/>
      <c r="L56" s="768"/>
      <c r="M56" s="768"/>
      <c r="N56" s="768"/>
      <c r="O56" s="768"/>
      <c r="P56" s="769"/>
      <c r="Q56" s="827"/>
      <c r="R56" s="828"/>
      <c r="S56" s="828"/>
      <c r="T56" s="828"/>
      <c r="U56" s="828"/>
      <c r="V56" s="828"/>
      <c r="W56" s="828"/>
      <c r="X56" s="828"/>
      <c r="Y56" s="828"/>
      <c r="Z56" s="828"/>
      <c r="AA56" s="828"/>
      <c r="AB56" s="828"/>
      <c r="AC56" s="828"/>
      <c r="AD56" s="828"/>
      <c r="AE56" s="829"/>
      <c r="AF56" s="773"/>
      <c r="AG56" s="774"/>
      <c r="AH56" s="774"/>
      <c r="AI56" s="774"/>
      <c r="AJ56" s="775"/>
      <c r="AK56" s="831"/>
      <c r="AL56" s="828"/>
      <c r="AM56" s="828"/>
      <c r="AN56" s="828"/>
      <c r="AO56" s="828"/>
      <c r="AP56" s="828"/>
      <c r="AQ56" s="828"/>
      <c r="AR56" s="828"/>
      <c r="AS56" s="828"/>
      <c r="AT56" s="828"/>
      <c r="AU56" s="828"/>
      <c r="AV56" s="828"/>
      <c r="AW56" s="828"/>
      <c r="AX56" s="828"/>
      <c r="AY56" s="828"/>
      <c r="AZ56" s="830"/>
      <c r="BA56" s="830"/>
      <c r="BB56" s="830"/>
      <c r="BC56" s="830"/>
      <c r="BD56" s="830"/>
      <c r="BE56" s="819"/>
      <c r="BF56" s="819"/>
      <c r="BG56" s="819"/>
      <c r="BH56" s="819"/>
      <c r="BI56" s="820"/>
      <c r="BJ56" s="226"/>
      <c r="BK56" s="226"/>
      <c r="BL56" s="226"/>
      <c r="BM56" s="226"/>
      <c r="BN56" s="226"/>
      <c r="BO56" s="235"/>
      <c r="BP56" s="235"/>
      <c r="BQ56" s="232">
        <v>50</v>
      </c>
      <c r="BR56" s="233"/>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x14ac:dyDescent="0.15">
      <c r="A57" s="232">
        <v>30</v>
      </c>
      <c r="B57" s="767"/>
      <c r="C57" s="768"/>
      <c r="D57" s="768"/>
      <c r="E57" s="768"/>
      <c r="F57" s="768"/>
      <c r="G57" s="768"/>
      <c r="H57" s="768"/>
      <c r="I57" s="768"/>
      <c r="J57" s="768"/>
      <c r="K57" s="768"/>
      <c r="L57" s="768"/>
      <c r="M57" s="768"/>
      <c r="N57" s="768"/>
      <c r="O57" s="768"/>
      <c r="P57" s="769"/>
      <c r="Q57" s="827"/>
      <c r="R57" s="828"/>
      <c r="S57" s="828"/>
      <c r="T57" s="828"/>
      <c r="U57" s="828"/>
      <c r="V57" s="828"/>
      <c r="W57" s="828"/>
      <c r="X57" s="828"/>
      <c r="Y57" s="828"/>
      <c r="Z57" s="828"/>
      <c r="AA57" s="828"/>
      <c r="AB57" s="828"/>
      <c r="AC57" s="828"/>
      <c r="AD57" s="828"/>
      <c r="AE57" s="829"/>
      <c r="AF57" s="773"/>
      <c r="AG57" s="774"/>
      <c r="AH57" s="774"/>
      <c r="AI57" s="774"/>
      <c r="AJ57" s="775"/>
      <c r="AK57" s="831"/>
      <c r="AL57" s="828"/>
      <c r="AM57" s="828"/>
      <c r="AN57" s="828"/>
      <c r="AO57" s="828"/>
      <c r="AP57" s="828"/>
      <c r="AQ57" s="828"/>
      <c r="AR57" s="828"/>
      <c r="AS57" s="828"/>
      <c r="AT57" s="828"/>
      <c r="AU57" s="828"/>
      <c r="AV57" s="828"/>
      <c r="AW57" s="828"/>
      <c r="AX57" s="828"/>
      <c r="AY57" s="828"/>
      <c r="AZ57" s="830"/>
      <c r="BA57" s="830"/>
      <c r="BB57" s="830"/>
      <c r="BC57" s="830"/>
      <c r="BD57" s="830"/>
      <c r="BE57" s="819"/>
      <c r="BF57" s="819"/>
      <c r="BG57" s="819"/>
      <c r="BH57" s="819"/>
      <c r="BI57" s="820"/>
      <c r="BJ57" s="226"/>
      <c r="BK57" s="226"/>
      <c r="BL57" s="226"/>
      <c r="BM57" s="226"/>
      <c r="BN57" s="226"/>
      <c r="BO57" s="235"/>
      <c r="BP57" s="235"/>
      <c r="BQ57" s="232">
        <v>51</v>
      </c>
      <c r="BR57" s="233"/>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x14ac:dyDescent="0.15">
      <c r="A58" s="232">
        <v>31</v>
      </c>
      <c r="B58" s="767"/>
      <c r="C58" s="768"/>
      <c r="D58" s="768"/>
      <c r="E58" s="768"/>
      <c r="F58" s="768"/>
      <c r="G58" s="768"/>
      <c r="H58" s="768"/>
      <c r="I58" s="768"/>
      <c r="J58" s="768"/>
      <c r="K58" s="768"/>
      <c r="L58" s="768"/>
      <c r="M58" s="768"/>
      <c r="N58" s="768"/>
      <c r="O58" s="768"/>
      <c r="P58" s="769"/>
      <c r="Q58" s="827"/>
      <c r="R58" s="828"/>
      <c r="S58" s="828"/>
      <c r="T58" s="828"/>
      <c r="U58" s="828"/>
      <c r="V58" s="828"/>
      <c r="W58" s="828"/>
      <c r="X58" s="828"/>
      <c r="Y58" s="828"/>
      <c r="Z58" s="828"/>
      <c r="AA58" s="828"/>
      <c r="AB58" s="828"/>
      <c r="AC58" s="828"/>
      <c r="AD58" s="828"/>
      <c r="AE58" s="829"/>
      <c r="AF58" s="773"/>
      <c r="AG58" s="774"/>
      <c r="AH58" s="774"/>
      <c r="AI58" s="774"/>
      <c r="AJ58" s="775"/>
      <c r="AK58" s="831"/>
      <c r="AL58" s="828"/>
      <c r="AM58" s="828"/>
      <c r="AN58" s="828"/>
      <c r="AO58" s="828"/>
      <c r="AP58" s="828"/>
      <c r="AQ58" s="828"/>
      <c r="AR58" s="828"/>
      <c r="AS58" s="828"/>
      <c r="AT58" s="828"/>
      <c r="AU58" s="828"/>
      <c r="AV58" s="828"/>
      <c r="AW58" s="828"/>
      <c r="AX58" s="828"/>
      <c r="AY58" s="828"/>
      <c r="AZ58" s="830"/>
      <c r="BA58" s="830"/>
      <c r="BB58" s="830"/>
      <c r="BC58" s="830"/>
      <c r="BD58" s="830"/>
      <c r="BE58" s="819"/>
      <c r="BF58" s="819"/>
      <c r="BG58" s="819"/>
      <c r="BH58" s="819"/>
      <c r="BI58" s="820"/>
      <c r="BJ58" s="226"/>
      <c r="BK58" s="226"/>
      <c r="BL58" s="226"/>
      <c r="BM58" s="226"/>
      <c r="BN58" s="226"/>
      <c r="BO58" s="235"/>
      <c r="BP58" s="235"/>
      <c r="BQ58" s="232">
        <v>52</v>
      </c>
      <c r="BR58" s="233"/>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x14ac:dyDescent="0.15">
      <c r="A59" s="232">
        <v>32</v>
      </c>
      <c r="B59" s="767"/>
      <c r="C59" s="768"/>
      <c r="D59" s="768"/>
      <c r="E59" s="768"/>
      <c r="F59" s="768"/>
      <c r="G59" s="768"/>
      <c r="H59" s="768"/>
      <c r="I59" s="768"/>
      <c r="J59" s="768"/>
      <c r="K59" s="768"/>
      <c r="L59" s="768"/>
      <c r="M59" s="768"/>
      <c r="N59" s="768"/>
      <c r="O59" s="768"/>
      <c r="P59" s="769"/>
      <c r="Q59" s="827"/>
      <c r="R59" s="828"/>
      <c r="S59" s="828"/>
      <c r="T59" s="828"/>
      <c r="U59" s="828"/>
      <c r="V59" s="828"/>
      <c r="W59" s="828"/>
      <c r="X59" s="828"/>
      <c r="Y59" s="828"/>
      <c r="Z59" s="828"/>
      <c r="AA59" s="828"/>
      <c r="AB59" s="828"/>
      <c r="AC59" s="828"/>
      <c r="AD59" s="828"/>
      <c r="AE59" s="829"/>
      <c r="AF59" s="773"/>
      <c r="AG59" s="774"/>
      <c r="AH59" s="774"/>
      <c r="AI59" s="774"/>
      <c r="AJ59" s="775"/>
      <c r="AK59" s="831"/>
      <c r="AL59" s="828"/>
      <c r="AM59" s="828"/>
      <c r="AN59" s="828"/>
      <c r="AO59" s="828"/>
      <c r="AP59" s="828"/>
      <c r="AQ59" s="828"/>
      <c r="AR59" s="828"/>
      <c r="AS59" s="828"/>
      <c r="AT59" s="828"/>
      <c r="AU59" s="828"/>
      <c r="AV59" s="828"/>
      <c r="AW59" s="828"/>
      <c r="AX59" s="828"/>
      <c r="AY59" s="828"/>
      <c r="AZ59" s="830"/>
      <c r="BA59" s="830"/>
      <c r="BB59" s="830"/>
      <c r="BC59" s="830"/>
      <c r="BD59" s="830"/>
      <c r="BE59" s="819"/>
      <c r="BF59" s="819"/>
      <c r="BG59" s="819"/>
      <c r="BH59" s="819"/>
      <c r="BI59" s="820"/>
      <c r="BJ59" s="226"/>
      <c r="BK59" s="226"/>
      <c r="BL59" s="226"/>
      <c r="BM59" s="226"/>
      <c r="BN59" s="226"/>
      <c r="BO59" s="235"/>
      <c r="BP59" s="235"/>
      <c r="BQ59" s="232">
        <v>53</v>
      </c>
      <c r="BR59" s="233"/>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x14ac:dyDescent="0.15">
      <c r="A60" s="232">
        <v>33</v>
      </c>
      <c r="B60" s="767"/>
      <c r="C60" s="768"/>
      <c r="D60" s="768"/>
      <c r="E60" s="768"/>
      <c r="F60" s="768"/>
      <c r="G60" s="768"/>
      <c r="H60" s="768"/>
      <c r="I60" s="768"/>
      <c r="J60" s="768"/>
      <c r="K60" s="768"/>
      <c r="L60" s="768"/>
      <c r="M60" s="768"/>
      <c r="N60" s="768"/>
      <c r="O60" s="768"/>
      <c r="P60" s="769"/>
      <c r="Q60" s="827"/>
      <c r="R60" s="828"/>
      <c r="S60" s="828"/>
      <c r="T60" s="828"/>
      <c r="U60" s="828"/>
      <c r="V60" s="828"/>
      <c r="W60" s="828"/>
      <c r="X60" s="828"/>
      <c r="Y60" s="828"/>
      <c r="Z60" s="828"/>
      <c r="AA60" s="828"/>
      <c r="AB60" s="828"/>
      <c r="AC60" s="828"/>
      <c r="AD60" s="828"/>
      <c r="AE60" s="829"/>
      <c r="AF60" s="773"/>
      <c r="AG60" s="774"/>
      <c r="AH60" s="774"/>
      <c r="AI60" s="774"/>
      <c r="AJ60" s="775"/>
      <c r="AK60" s="831"/>
      <c r="AL60" s="828"/>
      <c r="AM60" s="828"/>
      <c r="AN60" s="828"/>
      <c r="AO60" s="828"/>
      <c r="AP60" s="828"/>
      <c r="AQ60" s="828"/>
      <c r="AR60" s="828"/>
      <c r="AS60" s="828"/>
      <c r="AT60" s="828"/>
      <c r="AU60" s="828"/>
      <c r="AV60" s="828"/>
      <c r="AW60" s="828"/>
      <c r="AX60" s="828"/>
      <c r="AY60" s="828"/>
      <c r="AZ60" s="830"/>
      <c r="BA60" s="830"/>
      <c r="BB60" s="830"/>
      <c r="BC60" s="830"/>
      <c r="BD60" s="830"/>
      <c r="BE60" s="819"/>
      <c r="BF60" s="819"/>
      <c r="BG60" s="819"/>
      <c r="BH60" s="819"/>
      <c r="BI60" s="820"/>
      <c r="BJ60" s="226"/>
      <c r="BK60" s="226"/>
      <c r="BL60" s="226"/>
      <c r="BM60" s="226"/>
      <c r="BN60" s="226"/>
      <c r="BO60" s="235"/>
      <c r="BP60" s="235"/>
      <c r="BQ60" s="232">
        <v>54</v>
      </c>
      <c r="BR60" s="233"/>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x14ac:dyDescent="0.2">
      <c r="A61" s="232">
        <v>34</v>
      </c>
      <c r="B61" s="767"/>
      <c r="C61" s="768"/>
      <c r="D61" s="768"/>
      <c r="E61" s="768"/>
      <c r="F61" s="768"/>
      <c r="G61" s="768"/>
      <c r="H61" s="768"/>
      <c r="I61" s="768"/>
      <c r="J61" s="768"/>
      <c r="K61" s="768"/>
      <c r="L61" s="768"/>
      <c r="M61" s="768"/>
      <c r="N61" s="768"/>
      <c r="O61" s="768"/>
      <c r="P61" s="769"/>
      <c r="Q61" s="827"/>
      <c r="R61" s="828"/>
      <c r="S61" s="828"/>
      <c r="T61" s="828"/>
      <c r="U61" s="828"/>
      <c r="V61" s="828"/>
      <c r="W61" s="828"/>
      <c r="X61" s="828"/>
      <c r="Y61" s="828"/>
      <c r="Z61" s="828"/>
      <c r="AA61" s="828"/>
      <c r="AB61" s="828"/>
      <c r="AC61" s="828"/>
      <c r="AD61" s="828"/>
      <c r="AE61" s="829"/>
      <c r="AF61" s="773"/>
      <c r="AG61" s="774"/>
      <c r="AH61" s="774"/>
      <c r="AI61" s="774"/>
      <c r="AJ61" s="775"/>
      <c r="AK61" s="831"/>
      <c r="AL61" s="828"/>
      <c r="AM61" s="828"/>
      <c r="AN61" s="828"/>
      <c r="AO61" s="828"/>
      <c r="AP61" s="828"/>
      <c r="AQ61" s="828"/>
      <c r="AR61" s="828"/>
      <c r="AS61" s="828"/>
      <c r="AT61" s="828"/>
      <c r="AU61" s="828"/>
      <c r="AV61" s="828"/>
      <c r="AW61" s="828"/>
      <c r="AX61" s="828"/>
      <c r="AY61" s="828"/>
      <c r="AZ61" s="830"/>
      <c r="BA61" s="830"/>
      <c r="BB61" s="830"/>
      <c r="BC61" s="830"/>
      <c r="BD61" s="830"/>
      <c r="BE61" s="819"/>
      <c r="BF61" s="819"/>
      <c r="BG61" s="819"/>
      <c r="BH61" s="819"/>
      <c r="BI61" s="820"/>
      <c r="BJ61" s="226"/>
      <c r="BK61" s="226"/>
      <c r="BL61" s="226"/>
      <c r="BM61" s="226"/>
      <c r="BN61" s="226"/>
      <c r="BO61" s="235"/>
      <c r="BP61" s="235"/>
      <c r="BQ61" s="232">
        <v>55</v>
      </c>
      <c r="BR61" s="233"/>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x14ac:dyDescent="0.15">
      <c r="A62" s="232">
        <v>35</v>
      </c>
      <c r="B62" s="767"/>
      <c r="C62" s="768"/>
      <c r="D62" s="768"/>
      <c r="E62" s="768"/>
      <c r="F62" s="768"/>
      <c r="G62" s="768"/>
      <c r="H62" s="768"/>
      <c r="I62" s="768"/>
      <c r="J62" s="768"/>
      <c r="K62" s="768"/>
      <c r="L62" s="768"/>
      <c r="M62" s="768"/>
      <c r="N62" s="768"/>
      <c r="O62" s="768"/>
      <c r="P62" s="769"/>
      <c r="Q62" s="827"/>
      <c r="R62" s="828"/>
      <c r="S62" s="828"/>
      <c r="T62" s="828"/>
      <c r="U62" s="828"/>
      <c r="V62" s="828"/>
      <c r="W62" s="828"/>
      <c r="X62" s="828"/>
      <c r="Y62" s="828"/>
      <c r="Z62" s="828"/>
      <c r="AA62" s="828"/>
      <c r="AB62" s="828"/>
      <c r="AC62" s="828"/>
      <c r="AD62" s="828"/>
      <c r="AE62" s="829"/>
      <c r="AF62" s="773"/>
      <c r="AG62" s="774"/>
      <c r="AH62" s="774"/>
      <c r="AI62" s="774"/>
      <c r="AJ62" s="775"/>
      <c r="AK62" s="831"/>
      <c r="AL62" s="828"/>
      <c r="AM62" s="828"/>
      <c r="AN62" s="828"/>
      <c r="AO62" s="828"/>
      <c r="AP62" s="828"/>
      <c r="AQ62" s="828"/>
      <c r="AR62" s="828"/>
      <c r="AS62" s="828"/>
      <c r="AT62" s="828"/>
      <c r="AU62" s="828"/>
      <c r="AV62" s="828"/>
      <c r="AW62" s="828"/>
      <c r="AX62" s="828"/>
      <c r="AY62" s="828"/>
      <c r="AZ62" s="830"/>
      <c r="BA62" s="830"/>
      <c r="BB62" s="830"/>
      <c r="BC62" s="830"/>
      <c r="BD62" s="830"/>
      <c r="BE62" s="819"/>
      <c r="BF62" s="819"/>
      <c r="BG62" s="819"/>
      <c r="BH62" s="819"/>
      <c r="BI62" s="820"/>
      <c r="BJ62" s="839" t="s">
        <v>421</v>
      </c>
      <c r="BK62" s="793"/>
      <c r="BL62" s="793"/>
      <c r="BM62" s="793"/>
      <c r="BN62" s="794"/>
      <c r="BO62" s="235"/>
      <c r="BP62" s="235"/>
      <c r="BQ62" s="232">
        <v>56</v>
      </c>
      <c r="BR62" s="233"/>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x14ac:dyDescent="0.2">
      <c r="A63" s="234" t="s">
        <v>396</v>
      </c>
      <c r="B63" s="776" t="s">
        <v>422</v>
      </c>
      <c r="C63" s="777"/>
      <c r="D63" s="777"/>
      <c r="E63" s="777"/>
      <c r="F63" s="777"/>
      <c r="G63" s="777"/>
      <c r="H63" s="777"/>
      <c r="I63" s="777"/>
      <c r="J63" s="777"/>
      <c r="K63" s="777"/>
      <c r="L63" s="777"/>
      <c r="M63" s="777"/>
      <c r="N63" s="777"/>
      <c r="O63" s="777"/>
      <c r="P63" s="778"/>
      <c r="Q63" s="832"/>
      <c r="R63" s="833"/>
      <c r="S63" s="833"/>
      <c r="T63" s="833"/>
      <c r="U63" s="833"/>
      <c r="V63" s="833"/>
      <c r="W63" s="833"/>
      <c r="X63" s="833"/>
      <c r="Y63" s="833"/>
      <c r="Z63" s="833"/>
      <c r="AA63" s="833"/>
      <c r="AB63" s="833"/>
      <c r="AC63" s="833"/>
      <c r="AD63" s="833"/>
      <c r="AE63" s="834"/>
      <c r="AF63" s="835">
        <v>9241</v>
      </c>
      <c r="AG63" s="836"/>
      <c r="AH63" s="836"/>
      <c r="AI63" s="836"/>
      <c r="AJ63" s="837"/>
      <c r="AK63" s="838"/>
      <c r="AL63" s="833"/>
      <c r="AM63" s="833"/>
      <c r="AN63" s="833"/>
      <c r="AO63" s="833"/>
      <c r="AP63" s="836">
        <v>46916</v>
      </c>
      <c r="AQ63" s="836"/>
      <c r="AR63" s="836"/>
      <c r="AS63" s="836"/>
      <c r="AT63" s="836"/>
      <c r="AU63" s="836">
        <v>22866</v>
      </c>
      <c r="AV63" s="836"/>
      <c r="AW63" s="836"/>
      <c r="AX63" s="836"/>
      <c r="AY63" s="836"/>
      <c r="AZ63" s="840"/>
      <c r="BA63" s="840"/>
      <c r="BB63" s="840"/>
      <c r="BC63" s="840"/>
      <c r="BD63" s="840"/>
      <c r="BE63" s="841"/>
      <c r="BF63" s="841"/>
      <c r="BG63" s="841"/>
      <c r="BH63" s="841"/>
      <c r="BI63" s="842"/>
      <c r="BJ63" s="843" t="s">
        <v>394</v>
      </c>
      <c r="BK63" s="844"/>
      <c r="BL63" s="844"/>
      <c r="BM63" s="844"/>
      <c r="BN63" s="845"/>
      <c r="BO63" s="235"/>
      <c r="BP63" s="235"/>
      <c r="BQ63" s="232">
        <v>57</v>
      </c>
      <c r="BR63" s="233"/>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x14ac:dyDescent="0.15">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x14ac:dyDescent="0.2">
      <c r="A65" s="226" t="s">
        <v>423</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x14ac:dyDescent="0.15">
      <c r="A66" s="714" t="s">
        <v>424</v>
      </c>
      <c r="B66" s="715"/>
      <c r="C66" s="715"/>
      <c r="D66" s="715"/>
      <c r="E66" s="715"/>
      <c r="F66" s="715"/>
      <c r="G66" s="715"/>
      <c r="H66" s="715"/>
      <c r="I66" s="715"/>
      <c r="J66" s="715"/>
      <c r="K66" s="715"/>
      <c r="L66" s="715"/>
      <c r="M66" s="715"/>
      <c r="N66" s="715"/>
      <c r="O66" s="715"/>
      <c r="P66" s="716"/>
      <c r="Q66" s="720" t="s">
        <v>400</v>
      </c>
      <c r="R66" s="721"/>
      <c r="S66" s="721"/>
      <c r="T66" s="721"/>
      <c r="U66" s="722"/>
      <c r="V66" s="720" t="s">
        <v>425</v>
      </c>
      <c r="W66" s="721"/>
      <c r="X66" s="721"/>
      <c r="Y66" s="721"/>
      <c r="Z66" s="722"/>
      <c r="AA66" s="720" t="s">
        <v>426</v>
      </c>
      <c r="AB66" s="721"/>
      <c r="AC66" s="721"/>
      <c r="AD66" s="721"/>
      <c r="AE66" s="722"/>
      <c r="AF66" s="846" t="s">
        <v>427</v>
      </c>
      <c r="AG66" s="802"/>
      <c r="AH66" s="802"/>
      <c r="AI66" s="802"/>
      <c r="AJ66" s="847"/>
      <c r="AK66" s="720" t="s">
        <v>428</v>
      </c>
      <c r="AL66" s="715"/>
      <c r="AM66" s="715"/>
      <c r="AN66" s="715"/>
      <c r="AO66" s="716"/>
      <c r="AP66" s="720" t="s">
        <v>429</v>
      </c>
      <c r="AQ66" s="721"/>
      <c r="AR66" s="721"/>
      <c r="AS66" s="721"/>
      <c r="AT66" s="722"/>
      <c r="AU66" s="720" t="s">
        <v>430</v>
      </c>
      <c r="AV66" s="721"/>
      <c r="AW66" s="721"/>
      <c r="AX66" s="721"/>
      <c r="AY66" s="722"/>
      <c r="AZ66" s="720" t="s">
        <v>382</v>
      </c>
      <c r="BA66" s="721"/>
      <c r="BB66" s="721"/>
      <c r="BC66" s="721"/>
      <c r="BD66" s="727"/>
      <c r="BE66" s="235"/>
      <c r="BF66" s="235"/>
      <c r="BG66" s="235"/>
      <c r="BH66" s="235"/>
      <c r="BI66" s="235"/>
      <c r="BJ66" s="235"/>
      <c r="BK66" s="235"/>
      <c r="BL66" s="235"/>
      <c r="BM66" s="235"/>
      <c r="BN66" s="235"/>
      <c r="BO66" s="235"/>
      <c r="BP66" s="235"/>
      <c r="BQ66" s="232">
        <v>60</v>
      </c>
      <c r="BR66" s="237"/>
      <c r="BS66" s="851"/>
      <c r="BT66" s="852"/>
      <c r="BU66" s="852"/>
      <c r="BV66" s="852"/>
      <c r="BW66" s="852"/>
      <c r="BX66" s="852"/>
      <c r="BY66" s="852"/>
      <c r="BZ66" s="852"/>
      <c r="CA66" s="852"/>
      <c r="CB66" s="852"/>
      <c r="CC66" s="852"/>
      <c r="CD66" s="852"/>
      <c r="CE66" s="852"/>
      <c r="CF66" s="852"/>
      <c r="CG66" s="857"/>
      <c r="CH66" s="854"/>
      <c r="CI66" s="855"/>
      <c r="CJ66" s="855"/>
      <c r="CK66" s="855"/>
      <c r="CL66" s="856"/>
      <c r="CM66" s="854"/>
      <c r="CN66" s="855"/>
      <c r="CO66" s="855"/>
      <c r="CP66" s="855"/>
      <c r="CQ66" s="856"/>
      <c r="CR66" s="854"/>
      <c r="CS66" s="855"/>
      <c r="CT66" s="855"/>
      <c r="CU66" s="855"/>
      <c r="CV66" s="856"/>
      <c r="CW66" s="854"/>
      <c r="CX66" s="855"/>
      <c r="CY66" s="855"/>
      <c r="CZ66" s="855"/>
      <c r="DA66" s="856"/>
      <c r="DB66" s="854"/>
      <c r="DC66" s="855"/>
      <c r="DD66" s="855"/>
      <c r="DE66" s="855"/>
      <c r="DF66" s="856"/>
      <c r="DG66" s="854"/>
      <c r="DH66" s="855"/>
      <c r="DI66" s="855"/>
      <c r="DJ66" s="855"/>
      <c r="DK66" s="856"/>
      <c r="DL66" s="854"/>
      <c r="DM66" s="855"/>
      <c r="DN66" s="855"/>
      <c r="DO66" s="855"/>
      <c r="DP66" s="856"/>
      <c r="DQ66" s="854"/>
      <c r="DR66" s="855"/>
      <c r="DS66" s="855"/>
      <c r="DT66" s="855"/>
      <c r="DU66" s="856"/>
      <c r="DV66" s="851"/>
      <c r="DW66" s="852"/>
      <c r="DX66" s="852"/>
      <c r="DY66" s="852"/>
      <c r="DZ66" s="853"/>
      <c r="EA66" s="224"/>
    </row>
    <row r="67" spans="1:131" ht="26.25" customHeight="1" thickBot="1" x14ac:dyDescent="0.2">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8"/>
      <c r="AG67" s="805"/>
      <c r="AH67" s="805"/>
      <c r="AI67" s="805"/>
      <c r="AJ67" s="849"/>
      <c r="AK67" s="850"/>
      <c r="AL67" s="718"/>
      <c r="AM67" s="718"/>
      <c r="AN67" s="718"/>
      <c r="AO67" s="719"/>
      <c r="AP67" s="723"/>
      <c r="AQ67" s="724"/>
      <c r="AR67" s="724"/>
      <c r="AS67" s="724"/>
      <c r="AT67" s="725"/>
      <c r="AU67" s="723"/>
      <c r="AV67" s="724"/>
      <c r="AW67" s="724"/>
      <c r="AX67" s="724"/>
      <c r="AY67" s="725"/>
      <c r="AZ67" s="723"/>
      <c r="BA67" s="724"/>
      <c r="BB67" s="724"/>
      <c r="BC67" s="724"/>
      <c r="BD67" s="729"/>
      <c r="BE67" s="235"/>
      <c r="BF67" s="235"/>
      <c r="BG67" s="235"/>
      <c r="BH67" s="235"/>
      <c r="BI67" s="235"/>
      <c r="BJ67" s="235"/>
      <c r="BK67" s="235"/>
      <c r="BL67" s="235"/>
      <c r="BM67" s="235"/>
      <c r="BN67" s="235"/>
      <c r="BO67" s="235"/>
      <c r="BP67" s="235"/>
      <c r="BQ67" s="232">
        <v>61</v>
      </c>
      <c r="BR67" s="237"/>
      <c r="BS67" s="851"/>
      <c r="BT67" s="852"/>
      <c r="BU67" s="852"/>
      <c r="BV67" s="852"/>
      <c r="BW67" s="852"/>
      <c r="BX67" s="852"/>
      <c r="BY67" s="852"/>
      <c r="BZ67" s="852"/>
      <c r="CA67" s="852"/>
      <c r="CB67" s="852"/>
      <c r="CC67" s="852"/>
      <c r="CD67" s="852"/>
      <c r="CE67" s="852"/>
      <c r="CF67" s="852"/>
      <c r="CG67" s="857"/>
      <c r="CH67" s="854"/>
      <c r="CI67" s="855"/>
      <c r="CJ67" s="855"/>
      <c r="CK67" s="855"/>
      <c r="CL67" s="856"/>
      <c r="CM67" s="854"/>
      <c r="CN67" s="855"/>
      <c r="CO67" s="855"/>
      <c r="CP67" s="855"/>
      <c r="CQ67" s="856"/>
      <c r="CR67" s="854"/>
      <c r="CS67" s="855"/>
      <c r="CT67" s="855"/>
      <c r="CU67" s="855"/>
      <c r="CV67" s="856"/>
      <c r="CW67" s="854"/>
      <c r="CX67" s="855"/>
      <c r="CY67" s="855"/>
      <c r="CZ67" s="855"/>
      <c r="DA67" s="856"/>
      <c r="DB67" s="854"/>
      <c r="DC67" s="855"/>
      <c r="DD67" s="855"/>
      <c r="DE67" s="855"/>
      <c r="DF67" s="856"/>
      <c r="DG67" s="854"/>
      <c r="DH67" s="855"/>
      <c r="DI67" s="855"/>
      <c r="DJ67" s="855"/>
      <c r="DK67" s="856"/>
      <c r="DL67" s="854"/>
      <c r="DM67" s="855"/>
      <c r="DN67" s="855"/>
      <c r="DO67" s="855"/>
      <c r="DP67" s="856"/>
      <c r="DQ67" s="854"/>
      <c r="DR67" s="855"/>
      <c r="DS67" s="855"/>
      <c r="DT67" s="855"/>
      <c r="DU67" s="856"/>
      <c r="DV67" s="851"/>
      <c r="DW67" s="852"/>
      <c r="DX67" s="852"/>
      <c r="DY67" s="852"/>
      <c r="DZ67" s="853"/>
      <c r="EA67" s="224"/>
    </row>
    <row r="68" spans="1:131" ht="26.25" customHeight="1" thickTop="1" x14ac:dyDescent="0.15">
      <c r="A68" s="230">
        <v>1</v>
      </c>
      <c r="B68" s="861" t="s">
        <v>591</v>
      </c>
      <c r="C68" s="862"/>
      <c r="D68" s="862"/>
      <c r="E68" s="862"/>
      <c r="F68" s="862"/>
      <c r="G68" s="862"/>
      <c r="H68" s="862"/>
      <c r="I68" s="862"/>
      <c r="J68" s="862"/>
      <c r="K68" s="862"/>
      <c r="L68" s="862"/>
      <c r="M68" s="862"/>
      <c r="N68" s="862"/>
      <c r="O68" s="862"/>
      <c r="P68" s="863"/>
      <c r="Q68" s="864">
        <v>265</v>
      </c>
      <c r="R68" s="858"/>
      <c r="S68" s="858"/>
      <c r="T68" s="858"/>
      <c r="U68" s="858"/>
      <c r="V68" s="858">
        <v>257</v>
      </c>
      <c r="W68" s="858"/>
      <c r="X68" s="858"/>
      <c r="Y68" s="858"/>
      <c r="Z68" s="858"/>
      <c r="AA68" s="858">
        <v>8</v>
      </c>
      <c r="AB68" s="858"/>
      <c r="AC68" s="858"/>
      <c r="AD68" s="858"/>
      <c r="AE68" s="858"/>
      <c r="AF68" s="858">
        <v>8</v>
      </c>
      <c r="AG68" s="858"/>
      <c r="AH68" s="858"/>
      <c r="AI68" s="858"/>
      <c r="AJ68" s="858"/>
      <c r="AK68" s="858">
        <v>43</v>
      </c>
      <c r="AL68" s="858"/>
      <c r="AM68" s="858"/>
      <c r="AN68" s="858"/>
      <c r="AO68" s="858"/>
      <c r="AP68" s="858" t="s">
        <v>590</v>
      </c>
      <c r="AQ68" s="858"/>
      <c r="AR68" s="858"/>
      <c r="AS68" s="858"/>
      <c r="AT68" s="858"/>
      <c r="AU68" s="858" t="s">
        <v>590</v>
      </c>
      <c r="AV68" s="858"/>
      <c r="AW68" s="858"/>
      <c r="AX68" s="858"/>
      <c r="AY68" s="858"/>
      <c r="AZ68" s="859"/>
      <c r="BA68" s="859"/>
      <c r="BB68" s="859"/>
      <c r="BC68" s="859"/>
      <c r="BD68" s="860"/>
      <c r="BE68" s="235"/>
      <c r="BF68" s="235"/>
      <c r="BG68" s="235"/>
      <c r="BH68" s="235"/>
      <c r="BI68" s="235"/>
      <c r="BJ68" s="235"/>
      <c r="BK68" s="235"/>
      <c r="BL68" s="235"/>
      <c r="BM68" s="235"/>
      <c r="BN68" s="235"/>
      <c r="BO68" s="235"/>
      <c r="BP68" s="235"/>
      <c r="BQ68" s="232">
        <v>62</v>
      </c>
      <c r="BR68" s="237"/>
      <c r="BS68" s="851"/>
      <c r="BT68" s="852"/>
      <c r="BU68" s="852"/>
      <c r="BV68" s="852"/>
      <c r="BW68" s="852"/>
      <c r="BX68" s="852"/>
      <c r="BY68" s="852"/>
      <c r="BZ68" s="852"/>
      <c r="CA68" s="852"/>
      <c r="CB68" s="852"/>
      <c r="CC68" s="852"/>
      <c r="CD68" s="852"/>
      <c r="CE68" s="852"/>
      <c r="CF68" s="852"/>
      <c r="CG68" s="857"/>
      <c r="CH68" s="854"/>
      <c r="CI68" s="855"/>
      <c r="CJ68" s="855"/>
      <c r="CK68" s="855"/>
      <c r="CL68" s="856"/>
      <c r="CM68" s="854"/>
      <c r="CN68" s="855"/>
      <c r="CO68" s="855"/>
      <c r="CP68" s="855"/>
      <c r="CQ68" s="856"/>
      <c r="CR68" s="854"/>
      <c r="CS68" s="855"/>
      <c r="CT68" s="855"/>
      <c r="CU68" s="855"/>
      <c r="CV68" s="856"/>
      <c r="CW68" s="854"/>
      <c r="CX68" s="855"/>
      <c r="CY68" s="855"/>
      <c r="CZ68" s="855"/>
      <c r="DA68" s="856"/>
      <c r="DB68" s="854"/>
      <c r="DC68" s="855"/>
      <c r="DD68" s="855"/>
      <c r="DE68" s="855"/>
      <c r="DF68" s="856"/>
      <c r="DG68" s="854"/>
      <c r="DH68" s="855"/>
      <c r="DI68" s="855"/>
      <c r="DJ68" s="855"/>
      <c r="DK68" s="856"/>
      <c r="DL68" s="854"/>
      <c r="DM68" s="855"/>
      <c r="DN68" s="855"/>
      <c r="DO68" s="855"/>
      <c r="DP68" s="856"/>
      <c r="DQ68" s="854"/>
      <c r="DR68" s="855"/>
      <c r="DS68" s="855"/>
      <c r="DT68" s="855"/>
      <c r="DU68" s="856"/>
      <c r="DV68" s="851"/>
      <c r="DW68" s="852"/>
      <c r="DX68" s="852"/>
      <c r="DY68" s="852"/>
      <c r="DZ68" s="853"/>
      <c r="EA68" s="224"/>
    </row>
    <row r="69" spans="1:131" ht="26.25" customHeight="1" x14ac:dyDescent="0.15">
      <c r="A69" s="232">
        <v>2</v>
      </c>
      <c r="B69" s="865" t="s">
        <v>592</v>
      </c>
      <c r="C69" s="866"/>
      <c r="D69" s="866"/>
      <c r="E69" s="866"/>
      <c r="F69" s="866"/>
      <c r="G69" s="866"/>
      <c r="H69" s="866"/>
      <c r="I69" s="866"/>
      <c r="J69" s="866"/>
      <c r="K69" s="866"/>
      <c r="L69" s="866"/>
      <c r="M69" s="866"/>
      <c r="N69" s="866"/>
      <c r="O69" s="866"/>
      <c r="P69" s="867"/>
      <c r="Q69" s="868">
        <v>25</v>
      </c>
      <c r="R69" s="817"/>
      <c r="S69" s="817"/>
      <c r="T69" s="817"/>
      <c r="U69" s="817"/>
      <c r="V69" s="817">
        <v>24</v>
      </c>
      <c r="W69" s="817"/>
      <c r="X69" s="817"/>
      <c r="Y69" s="817"/>
      <c r="Z69" s="817"/>
      <c r="AA69" s="817">
        <v>1</v>
      </c>
      <c r="AB69" s="817"/>
      <c r="AC69" s="817"/>
      <c r="AD69" s="817"/>
      <c r="AE69" s="817"/>
      <c r="AF69" s="817">
        <v>1</v>
      </c>
      <c r="AG69" s="817"/>
      <c r="AH69" s="817"/>
      <c r="AI69" s="817"/>
      <c r="AJ69" s="817"/>
      <c r="AK69" s="817">
        <v>10</v>
      </c>
      <c r="AL69" s="817"/>
      <c r="AM69" s="817"/>
      <c r="AN69" s="817"/>
      <c r="AO69" s="817"/>
      <c r="AP69" s="817" t="s">
        <v>590</v>
      </c>
      <c r="AQ69" s="817"/>
      <c r="AR69" s="817"/>
      <c r="AS69" s="817"/>
      <c r="AT69" s="817"/>
      <c r="AU69" s="817" t="s">
        <v>590</v>
      </c>
      <c r="AV69" s="817"/>
      <c r="AW69" s="817"/>
      <c r="AX69" s="817"/>
      <c r="AY69" s="817"/>
      <c r="AZ69" s="819"/>
      <c r="BA69" s="819"/>
      <c r="BB69" s="819"/>
      <c r="BC69" s="819"/>
      <c r="BD69" s="820"/>
      <c r="BE69" s="235"/>
      <c r="BF69" s="235"/>
      <c r="BG69" s="235"/>
      <c r="BH69" s="235"/>
      <c r="BI69" s="235"/>
      <c r="BJ69" s="235"/>
      <c r="BK69" s="235"/>
      <c r="BL69" s="235"/>
      <c r="BM69" s="235"/>
      <c r="BN69" s="235"/>
      <c r="BO69" s="235"/>
      <c r="BP69" s="235"/>
      <c r="BQ69" s="232">
        <v>63</v>
      </c>
      <c r="BR69" s="237"/>
      <c r="BS69" s="851"/>
      <c r="BT69" s="852"/>
      <c r="BU69" s="852"/>
      <c r="BV69" s="852"/>
      <c r="BW69" s="852"/>
      <c r="BX69" s="852"/>
      <c r="BY69" s="852"/>
      <c r="BZ69" s="852"/>
      <c r="CA69" s="852"/>
      <c r="CB69" s="852"/>
      <c r="CC69" s="852"/>
      <c r="CD69" s="852"/>
      <c r="CE69" s="852"/>
      <c r="CF69" s="852"/>
      <c r="CG69" s="857"/>
      <c r="CH69" s="854"/>
      <c r="CI69" s="855"/>
      <c r="CJ69" s="855"/>
      <c r="CK69" s="855"/>
      <c r="CL69" s="856"/>
      <c r="CM69" s="854"/>
      <c r="CN69" s="855"/>
      <c r="CO69" s="855"/>
      <c r="CP69" s="855"/>
      <c r="CQ69" s="856"/>
      <c r="CR69" s="854"/>
      <c r="CS69" s="855"/>
      <c r="CT69" s="855"/>
      <c r="CU69" s="855"/>
      <c r="CV69" s="856"/>
      <c r="CW69" s="854"/>
      <c r="CX69" s="855"/>
      <c r="CY69" s="855"/>
      <c r="CZ69" s="855"/>
      <c r="DA69" s="856"/>
      <c r="DB69" s="854"/>
      <c r="DC69" s="855"/>
      <c r="DD69" s="855"/>
      <c r="DE69" s="855"/>
      <c r="DF69" s="856"/>
      <c r="DG69" s="854"/>
      <c r="DH69" s="855"/>
      <c r="DI69" s="855"/>
      <c r="DJ69" s="855"/>
      <c r="DK69" s="856"/>
      <c r="DL69" s="854"/>
      <c r="DM69" s="855"/>
      <c r="DN69" s="855"/>
      <c r="DO69" s="855"/>
      <c r="DP69" s="856"/>
      <c r="DQ69" s="854"/>
      <c r="DR69" s="855"/>
      <c r="DS69" s="855"/>
      <c r="DT69" s="855"/>
      <c r="DU69" s="856"/>
      <c r="DV69" s="851"/>
      <c r="DW69" s="852"/>
      <c r="DX69" s="852"/>
      <c r="DY69" s="852"/>
      <c r="DZ69" s="853"/>
      <c r="EA69" s="224"/>
    </row>
    <row r="70" spans="1:131" ht="26.25" customHeight="1" x14ac:dyDescent="0.15">
      <c r="A70" s="232">
        <v>3</v>
      </c>
      <c r="B70" s="865" t="s">
        <v>593</v>
      </c>
      <c r="C70" s="866"/>
      <c r="D70" s="866"/>
      <c r="E70" s="866"/>
      <c r="F70" s="866"/>
      <c r="G70" s="866"/>
      <c r="H70" s="866"/>
      <c r="I70" s="866"/>
      <c r="J70" s="866"/>
      <c r="K70" s="866"/>
      <c r="L70" s="866"/>
      <c r="M70" s="866"/>
      <c r="N70" s="866"/>
      <c r="O70" s="866"/>
      <c r="P70" s="867"/>
      <c r="Q70" s="868">
        <v>38</v>
      </c>
      <c r="R70" s="817"/>
      <c r="S70" s="817"/>
      <c r="T70" s="817"/>
      <c r="U70" s="817"/>
      <c r="V70" s="817">
        <v>38</v>
      </c>
      <c r="W70" s="817"/>
      <c r="X70" s="817"/>
      <c r="Y70" s="817"/>
      <c r="Z70" s="817"/>
      <c r="AA70" s="817">
        <v>0</v>
      </c>
      <c r="AB70" s="817"/>
      <c r="AC70" s="817"/>
      <c r="AD70" s="817"/>
      <c r="AE70" s="817"/>
      <c r="AF70" s="817">
        <v>0</v>
      </c>
      <c r="AG70" s="817"/>
      <c r="AH70" s="817"/>
      <c r="AI70" s="817"/>
      <c r="AJ70" s="817"/>
      <c r="AK70" s="817">
        <v>0</v>
      </c>
      <c r="AL70" s="817"/>
      <c r="AM70" s="817"/>
      <c r="AN70" s="817"/>
      <c r="AO70" s="817"/>
      <c r="AP70" s="817" t="s">
        <v>590</v>
      </c>
      <c r="AQ70" s="817"/>
      <c r="AR70" s="817"/>
      <c r="AS70" s="817"/>
      <c r="AT70" s="817"/>
      <c r="AU70" s="817" t="s">
        <v>590</v>
      </c>
      <c r="AV70" s="817"/>
      <c r="AW70" s="817"/>
      <c r="AX70" s="817"/>
      <c r="AY70" s="817"/>
      <c r="AZ70" s="819"/>
      <c r="BA70" s="819"/>
      <c r="BB70" s="819"/>
      <c r="BC70" s="819"/>
      <c r="BD70" s="820"/>
      <c r="BE70" s="235"/>
      <c r="BF70" s="235"/>
      <c r="BG70" s="235"/>
      <c r="BH70" s="235"/>
      <c r="BI70" s="235"/>
      <c r="BJ70" s="235"/>
      <c r="BK70" s="235"/>
      <c r="BL70" s="235"/>
      <c r="BM70" s="235"/>
      <c r="BN70" s="235"/>
      <c r="BO70" s="235"/>
      <c r="BP70" s="235"/>
      <c r="BQ70" s="232">
        <v>64</v>
      </c>
      <c r="BR70" s="237"/>
      <c r="BS70" s="851"/>
      <c r="BT70" s="852"/>
      <c r="BU70" s="852"/>
      <c r="BV70" s="852"/>
      <c r="BW70" s="852"/>
      <c r="BX70" s="852"/>
      <c r="BY70" s="852"/>
      <c r="BZ70" s="852"/>
      <c r="CA70" s="852"/>
      <c r="CB70" s="852"/>
      <c r="CC70" s="852"/>
      <c r="CD70" s="852"/>
      <c r="CE70" s="852"/>
      <c r="CF70" s="852"/>
      <c r="CG70" s="857"/>
      <c r="CH70" s="854"/>
      <c r="CI70" s="855"/>
      <c r="CJ70" s="855"/>
      <c r="CK70" s="855"/>
      <c r="CL70" s="856"/>
      <c r="CM70" s="854"/>
      <c r="CN70" s="855"/>
      <c r="CO70" s="855"/>
      <c r="CP70" s="855"/>
      <c r="CQ70" s="856"/>
      <c r="CR70" s="854"/>
      <c r="CS70" s="855"/>
      <c r="CT70" s="855"/>
      <c r="CU70" s="855"/>
      <c r="CV70" s="856"/>
      <c r="CW70" s="854"/>
      <c r="CX70" s="855"/>
      <c r="CY70" s="855"/>
      <c r="CZ70" s="855"/>
      <c r="DA70" s="856"/>
      <c r="DB70" s="854"/>
      <c r="DC70" s="855"/>
      <c r="DD70" s="855"/>
      <c r="DE70" s="855"/>
      <c r="DF70" s="856"/>
      <c r="DG70" s="854"/>
      <c r="DH70" s="855"/>
      <c r="DI70" s="855"/>
      <c r="DJ70" s="855"/>
      <c r="DK70" s="856"/>
      <c r="DL70" s="854"/>
      <c r="DM70" s="855"/>
      <c r="DN70" s="855"/>
      <c r="DO70" s="855"/>
      <c r="DP70" s="856"/>
      <c r="DQ70" s="854"/>
      <c r="DR70" s="855"/>
      <c r="DS70" s="855"/>
      <c r="DT70" s="855"/>
      <c r="DU70" s="856"/>
      <c r="DV70" s="851"/>
      <c r="DW70" s="852"/>
      <c r="DX70" s="852"/>
      <c r="DY70" s="852"/>
      <c r="DZ70" s="853"/>
      <c r="EA70" s="224"/>
    </row>
    <row r="71" spans="1:131" ht="26.25" customHeight="1" x14ac:dyDescent="0.15">
      <c r="A71" s="232">
        <v>4</v>
      </c>
      <c r="B71" s="865" t="s">
        <v>594</v>
      </c>
      <c r="C71" s="866"/>
      <c r="D71" s="866"/>
      <c r="E71" s="866"/>
      <c r="F71" s="866"/>
      <c r="G71" s="866"/>
      <c r="H71" s="866"/>
      <c r="I71" s="866"/>
      <c r="J71" s="866"/>
      <c r="K71" s="866"/>
      <c r="L71" s="866"/>
      <c r="M71" s="866"/>
      <c r="N71" s="866"/>
      <c r="O71" s="866"/>
      <c r="P71" s="867"/>
      <c r="Q71" s="868">
        <v>73</v>
      </c>
      <c r="R71" s="817"/>
      <c r="S71" s="817"/>
      <c r="T71" s="817"/>
      <c r="U71" s="817"/>
      <c r="V71" s="817">
        <v>69</v>
      </c>
      <c r="W71" s="817"/>
      <c r="X71" s="817"/>
      <c r="Y71" s="817"/>
      <c r="Z71" s="817"/>
      <c r="AA71" s="817">
        <v>4</v>
      </c>
      <c r="AB71" s="817"/>
      <c r="AC71" s="817"/>
      <c r="AD71" s="817"/>
      <c r="AE71" s="817"/>
      <c r="AF71" s="817">
        <v>4</v>
      </c>
      <c r="AG71" s="817"/>
      <c r="AH71" s="817"/>
      <c r="AI71" s="817"/>
      <c r="AJ71" s="817"/>
      <c r="AK71" s="817">
        <v>6</v>
      </c>
      <c r="AL71" s="817"/>
      <c r="AM71" s="817"/>
      <c r="AN71" s="817"/>
      <c r="AO71" s="817"/>
      <c r="AP71" s="817" t="s">
        <v>590</v>
      </c>
      <c r="AQ71" s="817"/>
      <c r="AR71" s="817"/>
      <c r="AS71" s="817"/>
      <c r="AT71" s="817"/>
      <c r="AU71" s="817" t="s">
        <v>590</v>
      </c>
      <c r="AV71" s="817"/>
      <c r="AW71" s="817"/>
      <c r="AX71" s="817"/>
      <c r="AY71" s="817"/>
      <c r="AZ71" s="819"/>
      <c r="BA71" s="819"/>
      <c r="BB71" s="819"/>
      <c r="BC71" s="819"/>
      <c r="BD71" s="820"/>
      <c r="BE71" s="235"/>
      <c r="BF71" s="235"/>
      <c r="BG71" s="235"/>
      <c r="BH71" s="235"/>
      <c r="BI71" s="235"/>
      <c r="BJ71" s="235"/>
      <c r="BK71" s="235"/>
      <c r="BL71" s="235"/>
      <c r="BM71" s="235"/>
      <c r="BN71" s="235"/>
      <c r="BO71" s="235"/>
      <c r="BP71" s="235"/>
      <c r="BQ71" s="232">
        <v>65</v>
      </c>
      <c r="BR71" s="237"/>
      <c r="BS71" s="851"/>
      <c r="BT71" s="852"/>
      <c r="BU71" s="852"/>
      <c r="BV71" s="852"/>
      <c r="BW71" s="852"/>
      <c r="BX71" s="852"/>
      <c r="BY71" s="852"/>
      <c r="BZ71" s="852"/>
      <c r="CA71" s="852"/>
      <c r="CB71" s="852"/>
      <c r="CC71" s="852"/>
      <c r="CD71" s="852"/>
      <c r="CE71" s="852"/>
      <c r="CF71" s="852"/>
      <c r="CG71" s="857"/>
      <c r="CH71" s="854"/>
      <c r="CI71" s="855"/>
      <c r="CJ71" s="855"/>
      <c r="CK71" s="855"/>
      <c r="CL71" s="856"/>
      <c r="CM71" s="854"/>
      <c r="CN71" s="855"/>
      <c r="CO71" s="855"/>
      <c r="CP71" s="855"/>
      <c r="CQ71" s="856"/>
      <c r="CR71" s="854"/>
      <c r="CS71" s="855"/>
      <c r="CT71" s="855"/>
      <c r="CU71" s="855"/>
      <c r="CV71" s="856"/>
      <c r="CW71" s="854"/>
      <c r="CX71" s="855"/>
      <c r="CY71" s="855"/>
      <c r="CZ71" s="855"/>
      <c r="DA71" s="856"/>
      <c r="DB71" s="854"/>
      <c r="DC71" s="855"/>
      <c r="DD71" s="855"/>
      <c r="DE71" s="855"/>
      <c r="DF71" s="856"/>
      <c r="DG71" s="854"/>
      <c r="DH71" s="855"/>
      <c r="DI71" s="855"/>
      <c r="DJ71" s="855"/>
      <c r="DK71" s="856"/>
      <c r="DL71" s="854"/>
      <c r="DM71" s="855"/>
      <c r="DN71" s="855"/>
      <c r="DO71" s="855"/>
      <c r="DP71" s="856"/>
      <c r="DQ71" s="854"/>
      <c r="DR71" s="855"/>
      <c r="DS71" s="855"/>
      <c r="DT71" s="855"/>
      <c r="DU71" s="856"/>
      <c r="DV71" s="851"/>
      <c r="DW71" s="852"/>
      <c r="DX71" s="852"/>
      <c r="DY71" s="852"/>
      <c r="DZ71" s="853"/>
      <c r="EA71" s="224"/>
    </row>
    <row r="72" spans="1:131" ht="26.25" customHeight="1" x14ac:dyDescent="0.15">
      <c r="A72" s="232">
        <v>5</v>
      </c>
      <c r="B72" s="865" t="s">
        <v>595</v>
      </c>
      <c r="C72" s="866"/>
      <c r="D72" s="866"/>
      <c r="E72" s="866"/>
      <c r="F72" s="866"/>
      <c r="G72" s="866"/>
      <c r="H72" s="866"/>
      <c r="I72" s="866"/>
      <c r="J72" s="866"/>
      <c r="K72" s="866"/>
      <c r="L72" s="866"/>
      <c r="M72" s="866"/>
      <c r="N72" s="866"/>
      <c r="O72" s="866"/>
      <c r="P72" s="867"/>
      <c r="Q72" s="868">
        <v>246035</v>
      </c>
      <c r="R72" s="817"/>
      <c r="S72" s="817"/>
      <c r="T72" s="817"/>
      <c r="U72" s="817"/>
      <c r="V72" s="817">
        <v>245170</v>
      </c>
      <c r="W72" s="817"/>
      <c r="X72" s="817"/>
      <c r="Y72" s="817"/>
      <c r="Z72" s="817"/>
      <c r="AA72" s="817">
        <v>866</v>
      </c>
      <c r="AB72" s="817"/>
      <c r="AC72" s="817"/>
      <c r="AD72" s="817"/>
      <c r="AE72" s="817"/>
      <c r="AF72" s="817">
        <v>866</v>
      </c>
      <c r="AG72" s="817"/>
      <c r="AH72" s="817"/>
      <c r="AI72" s="817"/>
      <c r="AJ72" s="817"/>
      <c r="AK72" s="817" t="s">
        <v>590</v>
      </c>
      <c r="AL72" s="817"/>
      <c r="AM72" s="817"/>
      <c r="AN72" s="817"/>
      <c r="AO72" s="817"/>
      <c r="AP72" s="817" t="s">
        <v>590</v>
      </c>
      <c r="AQ72" s="817"/>
      <c r="AR72" s="817"/>
      <c r="AS72" s="817"/>
      <c r="AT72" s="817"/>
      <c r="AU72" s="817" t="s">
        <v>590</v>
      </c>
      <c r="AV72" s="817"/>
      <c r="AW72" s="817"/>
      <c r="AX72" s="817"/>
      <c r="AY72" s="817"/>
      <c r="AZ72" s="819"/>
      <c r="BA72" s="819"/>
      <c r="BB72" s="819"/>
      <c r="BC72" s="819"/>
      <c r="BD72" s="820"/>
      <c r="BE72" s="235"/>
      <c r="BF72" s="235"/>
      <c r="BG72" s="235"/>
      <c r="BH72" s="235"/>
      <c r="BI72" s="235"/>
      <c r="BJ72" s="235"/>
      <c r="BK72" s="235"/>
      <c r="BL72" s="235"/>
      <c r="BM72" s="235"/>
      <c r="BN72" s="235"/>
      <c r="BO72" s="235"/>
      <c r="BP72" s="235"/>
      <c r="BQ72" s="232">
        <v>66</v>
      </c>
      <c r="BR72" s="237"/>
      <c r="BS72" s="851"/>
      <c r="BT72" s="852"/>
      <c r="BU72" s="852"/>
      <c r="BV72" s="852"/>
      <c r="BW72" s="852"/>
      <c r="BX72" s="852"/>
      <c r="BY72" s="852"/>
      <c r="BZ72" s="852"/>
      <c r="CA72" s="852"/>
      <c r="CB72" s="852"/>
      <c r="CC72" s="852"/>
      <c r="CD72" s="852"/>
      <c r="CE72" s="852"/>
      <c r="CF72" s="852"/>
      <c r="CG72" s="857"/>
      <c r="CH72" s="854"/>
      <c r="CI72" s="855"/>
      <c r="CJ72" s="855"/>
      <c r="CK72" s="855"/>
      <c r="CL72" s="856"/>
      <c r="CM72" s="854"/>
      <c r="CN72" s="855"/>
      <c r="CO72" s="855"/>
      <c r="CP72" s="855"/>
      <c r="CQ72" s="856"/>
      <c r="CR72" s="854"/>
      <c r="CS72" s="855"/>
      <c r="CT72" s="855"/>
      <c r="CU72" s="855"/>
      <c r="CV72" s="856"/>
      <c r="CW72" s="854"/>
      <c r="CX72" s="855"/>
      <c r="CY72" s="855"/>
      <c r="CZ72" s="855"/>
      <c r="DA72" s="856"/>
      <c r="DB72" s="854"/>
      <c r="DC72" s="855"/>
      <c r="DD72" s="855"/>
      <c r="DE72" s="855"/>
      <c r="DF72" s="856"/>
      <c r="DG72" s="854"/>
      <c r="DH72" s="855"/>
      <c r="DI72" s="855"/>
      <c r="DJ72" s="855"/>
      <c r="DK72" s="856"/>
      <c r="DL72" s="854"/>
      <c r="DM72" s="855"/>
      <c r="DN72" s="855"/>
      <c r="DO72" s="855"/>
      <c r="DP72" s="856"/>
      <c r="DQ72" s="854"/>
      <c r="DR72" s="855"/>
      <c r="DS72" s="855"/>
      <c r="DT72" s="855"/>
      <c r="DU72" s="856"/>
      <c r="DV72" s="851"/>
      <c r="DW72" s="852"/>
      <c r="DX72" s="852"/>
      <c r="DY72" s="852"/>
      <c r="DZ72" s="853"/>
      <c r="EA72" s="224"/>
    </row>
    <row r="73" spans="1:131" ht="26.25" customHeight="1" x14ac:dyDescent="0.15">
      <c r="A73" s="232">
        <v>6</v>
      </c>
      <c r="B73" s="865" t="s">
        <v>596</v>
      </c>
      <c r="C73" s="866"/>
      <c r="D73" s="866"/>
      <c r="E73" s="866"/>
      <c r="F73" s="866"/>
      <c r="G73" s="866"/>
      <c r="H73" s="866"/>
      <c r="I73" s="866"/>
      <c r="J73" s="866"/>
      <c r="K73" s="866"/>
      <c r="L73" s="866"/>
      <c r="M73" s="866"/>
      <c r="N73" s="866"/>
      <c r="O73" s="866"/>
      <c r="P73" s="867"/>
      <c r="Q73" s="868">
        <v>3145</v>
      </c>
      <c r="R73" s="817"/>
      <c r="S73" s="817"/>
      <c r="T73" s="817"/>
      <c r="U73" s="817"/>
      <c r="V73" s="817">
        <v>3119</v>
      </c>
      <c r="W73" s="817"/>
      <c r="X73" s="817"/>
      <c r="Y73" s="817"/>
      <c r="Z73" s="817"/>
      <c r="AA73" s="817">
        <v>26</v>
      </c>
      <c r="AB73" s="817"/>
      <c r="AC73" s="817"/>
      <c r="AD73" s="817"/>
      <c r="AE73" s="817"/>
      <c r="AF73" s="817">
        <v>26</v>
      </c>
      <c r="AG73" s="817"/>
      <c r="AH73" s="817"/>
      <c r="AI73" s="817"/>
      <c r="AJ73" s="817"/>
      <c r="AK73" s="817" t="s">
        <v>590</v>
      </c>
      <c r="AL73" s="817"/>
      <c r="AM73" s="817"/>
      <c r="AN73" s="817"/>
      <c r="AO73" s="817"/>
      <c r="AP73" s="817">
        <v>422</v>
      </c>
      <c r="AQ73" s="817"/>
      <c r="AR73" s="817"/>
      <c r="AS73" s="817"/>
      <c r="AT73" s="817"/>
      <c r="AU73" s="817">
        <v>252</v>
      </c>
      <c r="AV73" s="817"/>
      <c r="AW73" s="817"/>
      <c r="AX73" s="817"/>
      <c r="AY73" s="817"/>
      <c r="AZ73" s="819"/>
      <c r="BA73" s="819"/>
      <c r="BB73" s="819"/>
      <c r="BC73" s="819"/>
      <c r="BD73" s="820"/>
      <c r="BE73" s="235"/>
      <c r="BF73" s="235"/>
      <c r="BG73" s="235"/>
      <c r="BH73" s="235"/>
      <c r="BI73" s="235"/>
      <c r="BJ73" s="235"/>
      <c r="BK73" s="235"/>
      <c r="BL73" s="235"/>
      <c r="BM73" s="235"/>
      <c r="BN73" s="235"/>
      <c r="BO73" s="235"/>
      <c r="BP73" s="235"/>
      <c r="BQ73" s="232">
        <v>67</v>
      </c>
      <c r="BR73" s="237"/>
      <c r="BS73" s="851"/>
      <c r="BT73" s="852"/>
      <c r="BU73" s="852"/>
      <c r="BV73" s="852"/>
      <c r="BW73" s="852"/>
      <c r="BX73" s="852"/>
      <c r="BY73" s="852"/>
      <c r="BZ73" s="852"/>
      <c r="CA73" s="852"/>
      <c r="CB73" s="852"/>
      <c r="CC73" s="852"/>
      <c r="CD73" s="852"/>
      <c r="CE73" s="852"/>
      <c r="CF73" s="852"/>
      <c r="CG73" s="857"/>
      <c r="CH73" s="854"/>
      <c r="CI73" s="855"/>
      <c r="CJ73" s="855"/>
      <c r="CK73" s="855"/>
      <c r="CL73" s="856"/>
      <c r="CM73" s="854"/>
      <c r="CN73" s="855"/>
      <c r="CO73" s="855"/>
      <c r="CP73" s="855"/>
      <c r="CQ73" s="856"/>
      <c r="CR73" s="854"/>
      <c r="CS73" s="855"/>
      <c r="CT73" s="855"/>
      <c r="CU73" s="855"/>
      <c r="CV73" s="856"/>
      <c r="CW73" s="854"/>
      <c r="CX73" s="855"/>
      <c r="CY73" s="855"/>
      <c r="CZ73" s="855"/>
      <c r="DA73" s="856"/>
      <c r="DB73" s="854"/>
      <c r="DC73" s="855"/>
      <c r="DD73" s="855"/>
      <c r="DE73" s="855"/>
      <c r="DF73" s="856"/>
      <c r="DG73" s="854"/>
      <c r="DH73" s="855"/>
      <c r="DI73" s="855"/>
      <c r="DJ73" s="855"/>
      <c r="DK73" s="856"/>
      <c r="DL73" s="854"/>
      <c r="DM73" s="855"/>
      <c r="DN73" s="855"/>
      <c r="DO73" s="855"/>
      <c r="DP73" s="856"/>
      <c r="DQ73" s="854"/>
      <c r="DR73" s="855"/>
      <c r="DS73" s="855"/>
      <c r="DT73" s="855"/>
      <c r="DU73" s="856"/>
      <c r="DV73" s="851"/>
      <c r="DW73" s="852"/>
      <c r="DX73" s="852"/>
      <c r="DY73" s="852"/>
      <c r="DZ73" s="853"/>
      <c r="EA73" s="224"/>
    </row>
    <row r="74" spans="1:131" ht="26.25" customHeight="1" x14ac:dyDescent="0.15">
      <c r="A74" s="232">
        <v>7</v>
      </c>
      <c r="B74" s="865"/>
      <c r="C74" s="866"/>
      <c r="D74" s="866"/>
      <c r="E74" s="866"/>
      <c r="F74" s="866"/>
      <c r="G74" s="866"/>
      <c r="H74" s="866"/>
      <c r="I74" s="866"/>
      <c r="J74" s="866"/>
      <c r="K74" s="866"/>
      <c r="L74" s="866"/>
      <c r="M74" s="866"/>
      <c r="N74" s="866"/>
      <c r="O74" s="866"/>
      <c r="P74" s="867"/>
      <c r="Q74" s="868"/>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19"/>
      <c r="BA74" s="819"/>
      <c r="BB74" s="819"/>
      <c r="BC74" s="819"/>
      <c r="BD74" s="820"/>
      <c r="BE74" s="235"/>
      <c r="BF74" s="235"/>
      <c r="BG74" s="235"/>
      <c r="BH74" s="235"/>
      <c r="BI74" s="235"/>
      <c r="BJ74" s="235"/>
      <c r="BK74" s="235"/>
      <c r="BL74" s="235"/>
      <c r="BM74" s="235"/>
      <c r="BN74" s="235"/>
      <c r="BO74" s="235"/>
      <c r="BP74" s="235"/>
      <c r="BQ74" s="232">
        <v>68</v>
      </c>
      <c r="BR74" s="237"/>
      <c r="BS74" s="851"/>
      <c r="BT74" s="852"/>
      <c r="BU74" s="852"/>
      <c r="BV74" s="852"/>
      <c r="BW74" s="852"/>
      <c r="BX74" s="852"/>
      <c r="BY74" s="852"/>
      <c r="BZ74" s="852"/>
      <c r="CA74" s="852"/>
      <c r="CB74" s="852"/>
      <c r="CC74" s="852"/>
      <c r="CD74" s="852"/>
      <c r="CE74" s="852"/>
      <c r="CF74" s="852"/>
      <c r="CG74" s="857"/>
      <c r="CH74" s="854"/>
      <c r="CI74" s="855"/>
      <c r="CJ74" s="855"/>
      <c r="CK74" s="855"/>
      <c r="CL74" s="856"/>
      <c r="CM74" s="854"/>
      <c r="CN74" s="855"/>
      <c r="CO74" s="855"/>
      <c r="CP74" s="855"/>
      <c r="CQ74" s="856"/>
      <c r="CR74" s="854"/>
      <c r="CS74" s="855"/>
      <c r="CT74" s="855"/>
      <c r="CU74" s="855"/>
      <c r="CV74" s="856"/>
      <c r="CW74" s="854"/>
      <c r="CX74" s="855"/>
      <c r="CY74" s="855"/>
      <c r="CZ74" s="855"/>
      <c r="DA74" s="856"/>
      <c r="DB74" s="854"/>
      <c r="DC74" s="855"/>
      <c r="DD74" s="855"/>
      <c r="DE74" s="855"/>
      <c r="DF74" s="856"/>
      <c r="DG74" s="854"/>
      <c r="DH74" s="855"/>
      <c r="DI74" s="855"/>
      <c r="DJ74" s="855"/>
      <c r="DK74" s="856"/>
      <c r="DL74" s="854"/>
      <c r="DM74" s="855"/>
      <c r="DN74" s="855"/>
      <c r="DO74" s="855"/>
      <c r="DP74" s="856"/>
      <c r="DQ74" s="854"/>
      <c r="DR74" s="855"/>
      <c r="DS74" s="855"/>
      <c r="DT74" s="855"/>
      <c r="DU74" s="856"/>
      <c r="DV74" s="851"/>
      <c r="DW74" s="852"/>
      <c r="DX74" s="852"/>
      <c r="DY74" s="852"/>
      <c r="DZ74" s="853"/>
      <c r="EA74" s="224"/>
    </row>
    <row r="75" spans="1:131" ht="26.25" customHeight="1" x14ac:dyDescent="0.15">
      <c r="A75" s="232">
        <v>8</v>
      </c>
      <c r="B75" s="865"/>
      <c r="C75" s="866"/>
      <c r="D75" s="866"/>
      <c r="E75" s="866"/>
      <c r="F75" s="866"/>
      <c r="G75" s="866"/>
      <c r="H75" s="866"/>
      <c r="I75" s="866"/>
      <c r="J75" s="866"/>
      <c r="K75" s="866"/>
      <c r="L75" s="866"/>
      <c r="M75" s="866"/>
      <c r="N75" s="866"/>
      <c r="O75" s="866"/>
      <c r="P75" s="867"/>
      <c r="Q75" s="869"/>
      <c r="R75" s="823"/>
      <c r="S75" s="823"/>
      <c r="T75" s="823"/>
      <c r="U75" s="821"/>
      <c r="V75" s="822"/>
      <c r="W75" s="823"/>
      <c r="X75" s="823"/>
      <c r="Y75" s="823"/>
      <c r="Z75" s="821"/>
      <c r="AA75" s="822"/>
      <c r="AB75" s="823"/>
      <c r="AC75" s="823"/>
      <c r="AD75" s="823"/>
      <c r="AE75" s="821"/>
      <c r="AF75" s="822"/>
      <c r="AG75" s="823"/>
      <c r="AH75" s="823"/>
      <c r="AI75" s="823"/>
      <c r="AJ75" s="821"/>
      <c r="AK75" s="822"/>
      <c r="AL75" s="823"/>
      <c r="AM75" s="823"/>
      <c r="AN75" s="823"/>
      <c r="AO75" s="821"/>
      <c r="AP75" s="822"/>
      <c r="AQ75" s="823"/>
      <c r="AR75" s="823"/>
      <c r="AS75" s="823"/>
      <c r="AT75" s="821"/>
      <c r="AU75" s="822"/>
      <c r="AV75" s="823"/>
      <c r="AW75" s="823"/>
      <c r="AX75" s="823"/>
      <c r="AY75" s="821"/>
      <c r="AZ75" s="819"/>
      <c r="BA75" s="819"/>
      <c r="BB75" s="819"/>
      <c r="BC75" s="819"/>
      <c r="BD75" s="820"/>
      <c r="BE75" s="235"/>
      <c r="BF75" s="235"/>
      <c r="BG75" s="235"/>
      <c r="BH75" s="235"/>
      <c r="BI75" s="235"/>
      <c r="BJ75" s="235"/>
      <c r="BK75" s="235"/>
      <c r="BL75" s="235"/>
      <c r="BM75" s="235"/>
      <c r="BN75" s="235"/>
      <c r="BO75" s="235"/>
      <c r="BP75" s="235"/>
      <c r="BQ75" s="232">
        <v>69</v>
      </c>
      <c r="BR75" s="237"/>
      <c r="BS75" s="851"/>
      <c r="BT75" s="852"/>
      <c r="BU75" s="852"/>
      <c r="BV75" s="852"/>
      <c r="BW75" s="852"/>
      <c r="BX75" s="852"/>
      <c r="BY75" s="852"/>
      <c r="BZ75" s="852"/>
      <c r="CA75" s="852"/>
      <c r="CB75" s="852"/>
      <c r="CC75" s="852"/>
      <c r="CD75" s="852"/>
      <c r="CE75" s="852"/>
      <c r="CF75" s="852"/>
      <c r="CG75" s="857"/>
      <c r="CH75" s="854"/>
      <c r="CI75" s="855"/>
      <c r="CJ75" s="855"/>
      <c r="CK75" s="855"/>
      <c r="CL75" s="856"/>
      <c r="CM75" s="854"/>
      <c r="CN75" s="855"/>
      <c r="CO75" s="855"/>
      <c r="CP75" s="855"/>
      <c r="CQ75" s="856"/>
      <c r="CR75" s="854"/>
      <c r="CS75" s="855"/>
      <c r="CT75" s="855"/>
      <c r="CU75" s="855"/>
      <c r="CV75" s="856"/>
      <c r="CW75" s="854"/>
      <c r="CX75" s="855"/>
      <c r="CY75" s="855"/>
      <c r="CZ75" s="855"/>
      <c r="DA75" s="856"/>
      <c r="DB75" s="854"/>
      <c r="DC75" s="855"/>
      <c r="DD75" s="855"/>
      <c r="DE75" s="855"/>
      <c r="DF75" s="856"/>
      <c r="DG75" s="854"/>
      <c r="DH75" s="855"/>
      <c r="DI75" s="855"/>
      <c r="DJ75" s="855"/>
      <c r="DK75" s="856"/>
      <c r="DL75" s="854"/>
      <c r="DM75" s="855"/>
      <c r="DN75" s="855"/>
      <c r="DO75" s="855"/>
      <c r="DP75" s="856"/>
      <c r="DQ75" s="854"/>
      <c r="DR75" s="855"/>
      <c r="DS75" s="855"/>
      <c r="DT75" s="855"/>
      <c r="DU75" s="856"/>
      <c r="DV75" s="851"/>
      <c r="DW75" s="852"/>
      <c r="DX75" s="852"/>
      <c r="DY75" s="852"/>
      <c r="DZ75" s="853"/>
      <c r="EA75" s="224"/>
    </row>
    <row r="76" spans="1:131" ht="26.25" customHeight="1" x14ac:dyDescent="0.15">
      <c r="A76" s="232">
        <v>9</v>
      </c>
      <c r="B76" s="865"/>
      <c r="C76" s="866"/>
      <c r="D76" s="866"/>
      <c r="E76" s="866"/>
      <c r="F76" s="866"/>
      <c r="G76" s="866"/>
      <c r="H76" s="866"/>
      <c r="I76" s="866"/>
      <c r="J76" s="866"/>
      <c r="K76" s="866"/>
      <c r="L76" s="866"/>
      <c r="M76" s="866"/>
      <c r="N76" s="866"/>
      <c r="O76" s="866"/>
      <c r="P76" s="867"/>
      <c r="Q76" s="869"/>
      <c r="R76" s="823"/>
      <c r="S76" s="823"/>
      <c r="T76" s="823"/>
      <c r="U76" s="821"/>
      <c r="V76" s="822"/>
      <c r="W76" s="823"/>
      <c r="X76" s="823"/>
      <c r="Y76" s="823"/>
      <c r="Z76" s="821"/>
      <c r="AA76" s="822"/>
      <c r="AB76" s="823"/>
      <c r="AC76" s="823"/>
      <c r="AD76" s="823"/>
      <c r="AE76" s="821"/>
      <c r="AF76" s="822"/>
      <c r="AG76" s="823"/>
      <c r="AH76" s="823"/>
      <c r="AI76" s="823"/>
      <c r="AJ76" s="821"/>
      <c r="AK76" s="822"/>
      <c r="AL76" s="823"/>
      <c r="AM76" s="823"/>
      <c r="AN76" s="823"/>
      <c r="AO76" s="821"/>
      <c r="AP76" s="822"/>
      <c r="AQ76" s="823"/>
      <c r="AR76" s="823"/>
      <c r="AS76" s="823"/>
      <c r="AT76" s="821"/>
      <c r="AU76" s="822"/>
      <c r="AV76" s="823"/>
      <c r="AW76" s="823"/>
      <c r="AX76" s="823"/>
      <c r="AY76" s="821"/>
      <c r="AZ76" s="819"/>
      <c r="BA76" s="819"/>
      <c r="BB76" s="819"/>
      <c r="BC76" s="819"/>
      <c r="BD76" s="820"/>
      <c r="BE76" s="235"/>
      <c r="BF76" s="235"/>
      <c r="BG76" s="235"/>
      <c r="BH76" s="235"/>
      <c r="BI76" s="235"/>
      <c r="BJ76" s="235"/>
      <c r="BK76" s="235"/>
      <c r="BL76" s="235"/>
      <c r="BM76" s="235"/>
      <c r="BN76" s="235"/>
      <c r="BO76" s="235"/>
      <c r="BP76" s="235"/>
      <c r="BQ76" s="232">
        <v>70</v>
      </c>
      <c r="BR76" s="237"/>
      <c r="BS76" s="851"/>
      <c r="BT76" s="852"/>
      <c r="BU76" s="852"/>
      <c r="BV76" s="852"/>
      <c r="BW76" s="852"/>
      <c r="BX76" s="852"/>
      <c r="BY76" s="852"/>
      <c r="BZ76" s="852"/>
      <c r="CA76" s="852"/>
      <c r="CB76" s="852"/>
      <c r="CC76" s="852"/>
      <c r="CD76" s="852"/>
      <c r="CE76" s="852"/>
      <c r="CF76" s="852"/>
      <c r="CG76" s="857"/>
      <c r="CH76" s="854"/>
      <c r="CI76" s="855"/>
      <c r="CJ76" s="855"/>
      <c r="CK76" s="855"/>
      <c r="CL76" s="856"/>
      <c r="CM76" s="854"/>
      <c r="CN76" s="855"/>
      <c r="CO76" s="855"/>
      <c r="CP76" s="855"/>
      <c r="CQ76" s="856"/>
      <c r="CR76" s="854"/>
      <c r="CS76" s="855"/>
      <c r="CT76" s="855"/>
      <c r="CU76" s="855"/>
      <c r="CV76" s="856"/>
      <c r="CW76" s="854"/>
      <c r="CX76" s="855"/>
      <c r="CY76" s="855"/>
      <c r="CZ76" s="855"/>
      <c r="DA76" s="856"/>
      <c r="DB76" s="854"/>
      <c r="DC76" s="855"/>
      <c r="DD76" s="855"/>
      <c r="DE76" s="855"/>
      <c r="DF76" s="856"/>
      <c r="DG76" s="854"/>
      <c r="DH76" s="855"/>
      <c r="DI76" s="855"/>
      <c r="DJ76" s="855"/>
      <c r="DK76" s="856"/>
      <c r="DL76" s="854"/>
      <c r="DM76" s="855"/>
      <c r="DN76" s="855"/>
      <c r="DO76" s="855"/>
      <c r="DP76" s="856"/>
      <c r="DQ76" s="854"/>
      <c r="DR76" s="855"/>
      <c r="DS76" s="855"/>
      <c r="DT76" s="855"/>
      <c r="DU76" s="856"/>
      <c r="DV76" s="851"/>
      <c r="DW76" s="852"/>
      <c r="DX76" s="852"/>
      <c r="DY76" s="852"/>
      <c r="DZ76" s="853"/>
      <c r="EA76" s="224"/>
    </row>
    <row r="77" spans="1:131" ht="26.25" customHeight="1" x14ac:dyDescent="0.15">
      <c r="A77" s="232">
        <v>10</v>
      </c>
      <c r="B77" s="865"/>
      <c r="C77" s="866"/>
      <c r="D77" s="866"/>
      <c r="E77" s="866"/>
      <c r="F77" s="866"/>
      <c r="G77" s="866"/>
      <c r="H77" s="866"/>
      <c r="I77" s="866"/>
      <c r="J77" s="866"/>
      <c r="K77" s="866"/>
      <c r="L77" s="866"/>
      <c r="M77" s="866"/>
      <c r="N77" s="866"/>
      <c r="O77" s="866"/>
      <c r="P77" s="867"/>
      <c r="Q77" s="869"/>
      <c r="R77" s="823"/>
      <c r="S77" s="823"/>
      <c r="T77" s="823"/>
      <c r="U77" s="821"/>
      <c r="V77" s="822"/>
      <c r="W77" s="823"/>
      <c r="X77" s="823"/>
      <c r="Y77" s="823"/>
      <c r="Z77" s="821"/>
      <c r="AA77" s="822"/>
      <c r="AB77" s="823"/>
      <c r="AC77" s="823"/>
      <c r="AD77" s="823"/>
      <c r="AE77" s="821"/>
      <c r="AF77" s="822"/>
      <c r="AG77" s="823"/>
      <c r="AH77" s="823"/>
      <c r="AI77" s="823"/>
      <c r="AJ77" s="821"/>
      <c r="AK77" s="822"/>
      <c r="AL77" s="823"/>
      <c r="AM77" s="823"/>
      <c r="AN77" s="823"/>
      <c r="AO77" s="821"/>
      <c r="AP77" s="822"/>
      <c r="AQ77" s="823"/>
      <c r="AR77" s="823"/>
      <c r="AS77" s="823"/>
      <c r="AT77" s="821"/>
      <c r="AU77" s="822"/>
      <c r="AV77" s="823"/>
      <c r="AW77" s="823"/>
      <c r="AX77" s="823"/>
      <c r="AY77" s="821"/>
      <c r="AZ77" s="819"/>
      <c r="BA77" s="819"/>
      <c r="BB77" s="819"/>
      <c r="BC77" s="819"/>
      <c r="BD77" s="820"/>
      <c r="BE77" s="235"/>
      <c r="BF77" s="235"/>
      <c r="BG77" s="235"/>
      <c r="BH77" s="235"/>
      <c r="BI77" s="235"/>
      <c r="BJ77" s="235"/>
      <c r="BK77" s="235"/>
      <c r="BL77" s="235"/>
      <c r="BM77" s="235"/>
      <c r="BN77" s="235"/>
      <c r="BO77" s="235"/>
      <c r="BP77" s="235"/>
      <c r="BQ77" s="232">
        <v>71</v>
      </c>
      <c r="BR77" s="237"/>
      <c r="BS77" s="851"/>
      <c r="BT77" s="852"/>
      <c r="BU77" s="852"/>
      <c r="BV77" s="852"/>
      <c r="BW77" s="852"/>
      <c r="BX77" s="852"/>
      <c r="BY77" s="852"/>
      <c r="BZ77" s="852"/>
      <c r="CA77" s="852"/>
      <c r="CB77" s="852"/>
      <c r="CC77" s="852"/>
      <c r="CD77" s="852"/>
      <c r="CE77" s="852"/>
      <c r="CF77" s="852"/>
      <c r="CG77" s="857"/>
      <c r="CH77" s="854"/>
      <c r="CI77" s="855"/>
      <c r="CJ77" s="855"/>
      <c r="CK77" s="855"/>
      <c r="CL77" s="856"/>
      <c r="CM77" s="854"/>
      <c r="CN77" s="855"/>
      <c r="CO77" s="855"/>
      <c r="CP77" s="855"/>
      <c r="CQ77" s="856"/>
      <c r="CR77" s="854"/>
      <c r="CS77" s="855"/>
      <c r="CT77" s="855"/>
      <c r="CU77" s="855"/>
      <c r="CV77" s="856"/>
      <c r="CW77" s="854"/>
      <c r="CX77" s="855"/>
      <c r="CY77" s="855"/>
      <c r="CZ77" s="855"/>
      <c r="DA77" s="856"/>
      <c r="DB77" s="854"/>
      <c r="DC77" s="855"/>
      <c r="DD77" s="855"/>
      <c r="DE77" s="855"/>
      <c r="DF77" s="856"/>
      <c r="DG77" s="854"/>
      <c r="DH77" s="855"/>
      <c r="DI77" s="855"/>
      <c r="DJ77" s="855"/>
      <c r="DK77" s="856"/>
      <c r="DL77" s="854"/>
      <c r="DM77" s="855"/>
      <c r="DN77" s="855"/>
      <c r="DO77" s="855"/>
      <c r="DP77" s="856"/>
      <c r="DQ77" s="854"/>
      <c r="DR77" s="855"/>
      <c r="DS77" s="855"/>
      <c r="DT77" s="855"/>
      <c r="DU77" s="856"/>
      <c r="DV77" s="851"/>
      <c r="DW77" s="852"/>
      <c r="DX77" s="852"/>
      <c r="DY77" s="852"/>
      <c r="DZ77" s="853"/>
      <c r="EA77" s="224"/>
    </row>
    <row r="78" spans="1:131" ht="26.25" customHeight="1" x14ac:dyDescent="0.15">
      <c r="A78" s="232">
        <v>11</v>
      </c>
      <c r="B78" s="865"/>
      <c r="C78" s="866"/>
      <c r="D78" s="866"/>
      <c r="E78" s="866"/>
      <c r="F78" s="866"/>
      <c r="G78" s="866"/>
      <c r="H78" s="866"/>
      <c r="I78" s="866"/>
      <c r="J78" s="866"/>
      <c r="K78" s="866"/>
      <c r="L78" s="866"/>
      <c r="M78" s="866"/>
      <c r="N78" s="866"/>
      <c r="O78" s="866"/>
      <c r="P78" s="867"/>
      <c r="Q78" s="868"/>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5"/>
      <c r="BF78" s="235"/>
      <c r="BG78" s="235"/>
      <c r="BH78" s="235"/>
      <c r="BI78" s="235"/>
      <c r="BJ78" s="224"/>
      <c r="BK78" s="224"/>
      <c r="BL78" s="224"/>
      <c r="BM78" s="224"/>
      <c r="BN78" s="224"/>
      <c r="BO78" s="235"/>
      <c r="BP78" s="235"/>
      <c r="BQ78" s="232">
        <v>72</v>
      </c>
      <c r="BR78" s="237"/>
      <c r="BS78" s="851"/>
      <c r="BT78" s="852"/>
      <c r="BU78" s="852"/>
      <c r="BV78" s="852"/>
      <c r="BW78" s="852"/>
      <c r="BX78" s="852"/>
      <c r="BY78" s="852"/>
      <c r="BZ78" s="852"/>
      <c r="CA78" s="852"/>
      <c r="CB78" s="852"/>
      <c r="CC78" s="852"/>
      <c r="CD78" s="852"/>
      <c r="CE78" s="852"/>
      <c r="CF78" s="852"/>
      <c r="CG78" s="857"/>
      <c r="CH78" s="854"/>
      <c r="CI78" s="855"/>
      <c r="CJ78" s="855"/>
      <c r="CK78" s="855"/>
      <c r="CL78" s="856"/>
      <c r="CM78" s="854"/>
      <c r="CN78" s="855"/>
      <c r="CO78" s="855"/>
      <c r="CP78" s="855"/>
      <c r="CQ78" s="856"/>
      <c r="CR78" s="854"/>
      <c r="CS78" s="855"/>
      <c r="CT78" s="855"/>
      <c r="CU78" s="855"/>
      <c r="CV78" s="856"/>
      <c r="CW78" s="854"/>
      <c r="CX78" s="855"/>
      <c r="CY78" s="855"/>
      <c r="CZ78" s="855"/>
      <c r="DA78" s="856"/>
      <c r="DB78" s="854"/>
      <c r="DC78" s="855"/>
      <c r="DD78" s="855"/>
      <c r="DE78" s="855"/>
      <c r="DF78" s="856"/>
      <c r="DG78" s="854"/>
      <c r="DH78" s="855"/>
      <c r="DI78" s="855"/>
      <c r="DJ78" s="855"/>
      <c r="DK78" s="856"/>
      <c r="DL78" s="854"/>
      <c r="DM78" s="855"/>
      <c r="DN78" s="855"/>
      <c r="DO78" s="855"/>
      <c r="DP78" s="856"/>
      <c r="DQ78" s="854"/>
      <c r="DR78" s="855"/>
      <c r="DS78" s="855"/>
      <c r="DT78" s="855"/>
      <c r="DU78" s="856"/>
      <c r="DV78" s="851"/>
      <c r="DW78" s="852"/>
      <c r="DX78" s="852"/>
      <c r="DY78" s="852"/>
      <c r="DZ78" s="853"/>
      <c r="EA78" s="224"/>
    </row>
    <row r="79" spans="1:131" ht="26.25" customHeight="1" x14ac:dyDescent="0.15">
      <c r="A79" s="232">
        <v>12</v>
      </c>
      <c r="B79" s="865"/>
      <c r="C79" s="866"/>
      <c r="D79" s="866"/>
      <c r="E79" s="866"/>
      <c r="F79" s="866"/>
      <c r="G79" s="866"/>
      <c r="H79" s="866"/>
      <c r="I79" s="866"/>
      <c r="J79" s="866"/>
      <c r="K79" s="866"/>
      <c r="L79" s="866"/>
      <c r="M79" s="866"/>
      <c r="N79" s="866"/>
      <c r="O79" s="866"/>
      <c r="P79" s="867"/>
      <c r="Q79" s="868"/>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5"/>
      <c r="BF79" s="235"/>
      <c r="BG79" s="235"/>
      <c r="BH79" s="235"/>
      <c r="BI79" s="235"/>
      <c r="BJ79" s="224"/>
      <c r="BK79" s="224"/>
      <c r="BL79" s="224"/>
      <c r="BM79" s="224"/>
      <c r="BN79" s="224"/>
      <c r="BO79" s="235"/>
      <c r="BP79" s="235"/>
      <c r="BQ79" s="232">
        <v>73</v>
      </c>
      <c r="BR79" s="237"/>
      <c r="BS79" s="851"/>
      <c r="BT79" s="852"/>
      <c r="BU79" s="852"/>
      <c r="BV79" s="852"/>
      <c r="BW79" s="852"/>
      <c r="BX79" s="852"/>
      <c r="BY79" s="852"/>
      <c r="BZ79" s="852"/>
      <c r="CA79" s="852"/>
      <c r="CB79" s="852"/>
      <c r="CC79" s="852"/>
      <c r="CD79" s="852"/>
      <c r="CE79" s="852"/>
      <c r="CF79" s="852"/>
      <c r="CG79" s="857"/>
      <c r="CH79" s="854"/>
      <c r="CI79" s="855"/>
      <c r="CJ79" s="855"/>
      <c r="CK79" s="855"/>
      <c r="CL79" s="856"/>
      <c r="CM79" s="854"/>
      <c r="CN79" s="855"/>
      <c r="CO79" s="855"/>
      <c r="CP79" s="855"/>
      <c r="CQ79" s="856"/>
      <c r="CR79" s="854"/>
      <c r="CS79" s="855"/>
      <c r="CT79" s="855"/>
      <c r="CU79" s="855"/>
      <c r="CV79" s="856"/>
      <c r="CW79" s="854"/>
      <c r="CX79" s="855"/>
      <c r="CY79" s="855"/>
      <c r="CZ79" s="855"/>
      <c r="DA79" s="856"/>
      <c r="DB79" s="854"/>
      <c r="DC79" s="855"/>
      <c r="DD79" s="855"/>
      <c r="DE79" s="855"/>
      <c r="DF79" s="856"/>
      <c r="DG79" s="854"/>
      <c r="DH79" s="855"/>
      <c r="DI79" s="855"/>
      <c r="DJ79" s="855"/>
      <c r="DK79" s="856"/>
      <c r="DL79" s="854"/>
      <c r="DM79" s="855"/>
      <c r="DN79" s="855"/>
      <c r="DO79" s="855"/>
      <c r="DP79" s="856"/>
      <c r="DQ79" s="854"/>
      <c r="DR79" s="855"/>
      <c r="DS79" s="855"/>
      <c r="DT79" s="855"/>
      <c r="DU79" s="856"/>
      <c r="DV79" s="851"/>
      <c r="DW79" s="852"/>
      <c r="DX79" s="852"/>
      <c r="DY79" s="852"/>
      <c r="DZ79" s="853"/>
      <c r="EA79" s="224"/>
    </row>
    <row r="80" spans="1:131" ht="26.25" customHeight="1" x14ac:dyDescent="0.15">
      <c r="A80" s="232">
        <v>13</v>
      </c>
      <c r="B80" s="865"/>
      <c r="C80" s="866"/>
      <c r="D80" s="866"/>
      <c r="E80" s="866"/>
      <c r="F80" s="866"/>
      <c r="G80" s="866"/>
      <c r="H80" s="866"/>
      <c r="I80" s="866"/>
      <c r="J80" s="866"/>
      <c r="K80" s="866"/>
      <c r="L80" s="866"/>
      <c r="M80" s="866"/>
      <c r="N80" s="866"/>
      <c r="O80" s="866"/>
      <c r="P80" s="867"/>
      <c r="Q80" s="868"/>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5"/>
      <c r="BF80" s="235"/>
      <c r="BG80" s="235"/>
      <c r="BH80" s="235"/>
      <c r="BI80" s="235"/>
      <c r="BJ80" s="235"/>
      <c r="BK80" s="235"/>
      <c r="BL80" s="235"/>
      <c r="BM80" s="235"/>
      <c r="BN80" s="235"/>
      <c r="BO80" s="235"/>
      <c r="BP80" s="235"/>
      <c r="BQ80" s="232">
        <v>74</v>
      </c>
      <c r="BR80" s="237"/>
      <c r="BS80" s="851"/>
      <c r="BT80" s="852"/>
      <c r="BU80" s="852"/>
      <c r="BV80" s="852"/>
      <c r="BW80" s="852"/>
      <c r="BX80" s="852"/>
      <c r="BY80" s="852"/>
      <c r="BZ80" s="852"/>
      <c r="CA80" s="852"/>
      <c r="CB80" s="852"/>
      <c r="CC80" s="852"/>
      <c r="CD80" s="852"/>
      <c r="CE80" s="852"/>
      <c r="CF80" s="852"/>
      <c r="CG80" s="857"/>
      <c r="CH80" s="854"/>
      <c r="CI80" s="855"/>
      <c r="CJ80" s="855"/>
      <c r="CK80" s="855"/>
      <c r="CL80" s="856"/>
      <c r="CM80" s="854"/>
      <c r="CN80" s="855"/>
      <c r="CO80" s="855"/>
      <c r="CP80" s="855"/>
      <c r="CQ80" s="856"/>
      <c r="CR80" s="854"/>
      <c r="CS80" s="855"/>
      <c r="CT80" s="855"/>
      <c r="CU80" s="855"/>
      <c r="CV80" s="856"/>
      <c r="CW80" s="854"/>
      <c r="CX80" s="855"/>
      <c r="CY80" s="855"/>
      <c r="CZ80" s="855"/>
      <c r="DA80" s="856"/>
      <c r="DB80" s="854"/>
      <c r="DC80" s="855"/>
      <c r="DD80" s="855"/>
      <c r="DE80" s="855"/>
      <c r="DF80" s="856"/>
      <c r="DG80" s="854"/>
      <c r="DH80" s="855"/>
      <c r="DI80" s="855"/>
      <c r="DJ80" s="855"/>
      <c r="DK80" s="856"/>
      <c r="DL80" s="854"/>
      <c r="DM80" s="855"/>
      <c r="DN80" s="855"/>
      <c r="DO80" s="855"/>
      <c r="DP80" s="856"/>
      <c r="DQ80" s="854"/>
      <c r="DR80" s="855"/>
      <c r="DS80" s="855"/>
      <c r="DT80" s="855"/>
      <c r="DU80" s="856"/>
      <c r="DV80" s="851"/>
      <c r="DW80" s="852"/>
      <c r="DX80" s="852"/>
      <c r="DY80" s="852"/>
      <c r="DZ80" s="853"/>
      <c r="EA80" s="224"/>
    </row>
    <row r="81" spans="1:131" ht="26.25" customHeight="1" x14ac:dyDescent="0.15">
      <c r="A81" s="232">
        <v>14</v>
      </c>
      <c r="B81" s="865"/>
      <c r="C81" s="866"/>
      <c r="D81" s="866"/>
      <c r="E81" s="866"/>
      <c r="F81" s="866"/>
      <c r="G81" s="866"/>
      <c r="H81" s="866"/>
      <c r="I81" s="866"/>
      <c r="J81" s="866"/>
      <c r="K81" s="866"/>
      <c r="L81" s="866"/>
      <c r="M81" s="866"/>
      <c r="N81" s="866"/>
      <c r="O81" s="866"/>
      <c r="P81" s="867"/>
      <c r="Q81" s="868"/>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5"/>
      <c r="BF81" s="235"/>
      <c r="BG81" s="235"/>
      <c r="BH81" s="235"/>
      <c r="BI81" s="235"/>
      <c r="BJ81" s="235"/>
      <c r="BK81" s="235"/>
      <c r="BL81" s="235"/>
      <c r="BM81" s="235"/>
      <c r="BN81" s="235"/>
      <c r="BO81" s="235"/>
      <c r="BP81" s="235"/>
      <c r="BQ81" s="232">
        <v>75</v>
      </c>
      <c r="BR81" s="237"/>
      <c r="BS81" s="851"/>
      <c r="BT81" s="852"/>
      <c r="BU81" s="852"/>
      <c r="BV81" s="852"/>
      <c r="BW81" s="852"/>
      <c r="BX81" s="852"/>
      <c r="BY81" s="852"/>
      <c r="BZ81" s="852"/>
      <c r="CA81" s="852"/>
      <c r="CB81" s="852"/>
      <c r="CC81" s="852"/>
      <c r="CD81" s="852"/>
      <c r="CE81" s="852"/>
      <c r="CF81" s="852"/>
      <c r="CG81" s="857"/>
      <c r="CH81" s="854"/>
      <c r="CI81" s="855"/>
      <c r="CJ81" s="855"/>
      <c r="CK81" s="855"/>
      <c r="CL81" s="856"/>
      <c r="CM81" s="854"/>
      <c r="CN81" s="855"/>
      <c r="CO81" s="855"/>
      <c r="CP81" s="855"/>
      <c r="CQ81" s="856"/>
      <c r="CR81" s="854"/>
      <c r="CS81" s="855"/>
      <c r="CT81" s="855"/>
      <c r="CU81" s="855"/>
      <c r="CV81" s="856"/>
      <c r="CW81" s="854"/>
      <c r="CX81" s="855"/>
      <c r="CY81" s="855"/>
      <c r="CZ81" s="855"/>
      <c r="DA81" s="856"/>
      <c r="DB81" s="854"/>
      <c r="DC81" s="855"/>
      <c r="DD81" s="855"/>
      <c r="DE81" s="855"/>
      <c r="DF81" s="856"/>
      <c r="DG81" s="854"/>
      <c r="DH81" s="855"/>
      <c r="DI81" s="855"/>
      <c r="DJ81" s="855"/>
      <c r="DK81" s="856"/>
      <c r="DL81" s="854"/>
      <c r="DM81" s="855"/>
      <c r="DN81" s="855"/>
      <c r="DO81" s="855"/>
      <c r="DP81" s="856"/>
      <c r="DQ81" s="854"/>
      <c r="DR81" s="855"/>
      <c r="DS81" s="855"/>
      <c r="DT81" s="855"/>
      <c r="DU81" s="856"/>
      <c r="DV81" s="851"/>
      <c r="DW81" s="852"/>
      <c r="DX81" s="852"/>
      <c r="DY81" s="852"/>
      <c r="DZ81" s="853"/>
      <c r="EA81" s="224"/>
    </row>
    <row r="82" spans="1:131" ht="26.25" customHeight="1" x14ac:dyDescent="0.15">
      <c r="A82" s="232">
        <v>15</v>
      </c>
      <c r="B82" s="865"/>
      <c r="C82" s="866"/>
      <c r="D82" s="866"/>
      <c r="E82" s="866"/>
      <c r="F82" s="866"/>
      <c r="G82" s="866"/>
      <c r="H82" s="866"/>
      <c r="I82" s="866"/>
      <c r="J82" s="866"/>
      <c r="K82" s="866"/>
      <c r="L82" s="866"/>
      <c r="M82" s="866"/>
      <c r="N82" s="866"/>
      <c r="O82" s="866"/>
      <c r="P82" s="867"/>
      <c r="Q82" s="868"/>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5"/>
      <c r="BF82" s="235"/>
      <c r="BG82" s="235"/>
      <c r="BH82" s="235"/>
      <c r="BI82" s="235"/>
      <c r="BJ82" s="235"/>
      <c r="BK82" s="235"/>
      <c r="BL82" s="235"/>
      <c r="BM82" s="235"/>
      <c r="BN82" s="235"/>
      <c r="BO82" s="235"/>
      <c r="BP82" s="235"/>
      <c r="BQ82" s="232">
        <v>76</v>
      </c>
      <c r="BR82" s="237"/>
      <c r="BS82" s="851"/>
      <c r="BT82" s="852"/>
      <c r="BU82" s="852"/>
      <c r="BV82" s="852"/>
      <c r="BW82" s="852"/>
      <c r="BX82" s="852"/>
      <c r="BY82" s="852"/>
      <c r="BZ82" s="852"/>
      <c r="CA82" s="852"/>
      <c r="CB82" s="852"/>
      <c r="CC82" s="852"/>
      <c r="CD82" s="852"/>
      <c r="CE82" s="852"/>
      <c r="CF82" s="852"/>
      <c r="CG82" s="857"/>
      <c r="CH82" s="854"/>
      <c r="CI82" s="855"/>
      <c r="CJ82" s="855"/>
      <c r="CK82" s="855"/>
      <c r="CL82" s="856"/>
      <c r="CM82" s="854"/>
      <c r="CN82" s="855"/>
      <c r="CO82" s="855"/>
      <c r="CP82" s="855"/>
      <c r="CQ82" s="856"/>
      <c r="CR82" s="854"/>
      <c r="CS82" s="855"/>
      <c r="CT82" s="855"/>
      <c r="CU82" s="855"/>
      <c r="CV82" s="856"/>
      <c r="CW82" s="854"/>
      <c r="CX82" s="855"/>
      <c r="CY82" s="855"/>
      <c r="CZ82" s="855"/>
      <c r="DA82" s="856"/>
      <c r="DB82" s="854"/>
      <c r="DC82" s="855"/>
      <c r="DD82" s="855"/>
      <c r="DE82" s="855"/>
      <c r="DF82" s="856"/>
      <c r="DG82" s="854"/>
      <c r="DH82" s="855"/>
      <c r="DI82" s="855"/>
      <c r="DJ82" s="855"/>
      <c r="DK82" s="856"/>
      <c r="DL82" s="854"/>
      <c r="DM82" s="855"/>
      <c r="DN82" s="855"/>
      <c r="DO82" s="855"/>
      <c r="DP82" s="856"/>
      <c r="DQ82" s="854"/>
      <c r="DR82" s="855"/>
      <c r="DS82" s="855"/>
      <c r="DT82" s="855"/>
      <c r="DU82" s="856"/>
      <c r="DV82" s="851"/>
      <c r="DW82" s="852"/>
      <c r="DX82" s="852"/>
      <c r="DY82" s="852"/>
      <c r="DZ82" s="853"/>
      <c r="EA82" s="224"/>
    </row>
    <row r="83" spans="1:131" ht="26.25" customHeight="1" x14ac:dyDescent="0.15">
      <c r="A83" s="232">
        <v>16</v>
      </c>
      <c r="B83" s="865"/>
      <c r="C83" s="866"/>
      <c r="D83" s="866"/>
      <c r="E83" s="866"/>
      <c r="F83" s="866"/>
      <c r="G83" s="866"/>
      <c r="H83" s="866"/>
      <c r="I83" s="866"/>
      <c r="J83" s="866"/>
      <c r="K83" s="866"/>
      <c r="L83" s="866"/>
      <c r="M83" s="866"/>
      <c r="N83" s="866"/>
      <c r="O83" s="866"/>
      <c r="P83" s="867"/>
      <c r="Q83" s="868"/>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5"/>
      <c r="BF83" s="235"/>
      <c r="BG83" s="235"/>
      <c r="BH83" s="235"/>
      <c r="BI83" s="235"/>
      <c r="BJ83" s="235"/>
      <c r="BK83" s="235"/>
      <c r="BL83" s="235"/>
      <c r="BM83" s="235"/>
      <c r="BN83" s="235"/>
      <c r="BO83" s="235"/>
      <c r="BP83" s="235"/>
      <c r="BQ83" s="232">
        <v>77</v>
      </c>
      <c r="BR83" s="237"/>
      <c r="BS83" s="851"/>
      <c r="BT83" s="852"/>
      <c r="BU83" s="852"/>
      <c r="BV83" s="852"/>
      <c r="BW83" s="852"/>
      <c r="BX83" s="852"/>
      <c r="BY83" s="852"/>
      <c r="BZ83" s="852"/>
      <c r="CA83" s="852"/>
      <c r="CB83" s="852"/>
      <c r="CC83" s="852"/>
      <c r="CD83" s="852"/>
      <c r="CE83" s="852"/>
      <c r="CF83" s="852"/>
      <c r="CG83" s="857"/>
      <c r="CH83" s="854"/>
      <c r="CI83" s="855"/>
      <c r="CJ83" s="855"/>
      <c r="CK83" s="855"/>
      <c r="CL83" s="856"/>
      <c r="CM83" s="854"/>
      <c r="CN83" s="855"/>
      <c r="CO83" s="855"/>
      <c r="CP83" s="855"/>
      <c r="CQ83" s="856"/>
      <c r="CR83" s="854"/>
      <c r="CS83" s="855"/>
      <c r="CT83" s="855"/>
      <c r="CU83" s="855"/>
      <c r="CV83" s="856"/>
      <c r="CW83" s="854"/>
      <c r="CX83" s="855"/>
      <c r="CY83" s="855"/>
      <c r="CZ83" s="855"/>
      <c r="DA83" s="856"/>
      <c r="DB83" s="854"/>
      <c r="DC83" s="855"/>
      <c r="DD83" s="855"/>
      <c r="DE83" s="855"/>
      <c r="DF83" s="856"/>
      <c r="DG83" s="854"/>
      <c r="DH83" s="855"/>
      <c r="DI83" s="855"/>
      <c r="DJ83" s="855"/>
      <c r="DK83" s="856"/>
      <c r="DL83" s="854"/>
      <c r="DM83" s="855"/>
      <c r="DN83" s="855"/>
      <c r="DO83" s="855"/>
      <c r="DP83" s="856"/>
      <c r="DQ83" s="854"/>
      <c r="DR83" s="855"/>
      <c r="DS83" s="855"/>
      <c r="DT83" s="855"/>
      <c r="DU83" s="856"/>
      <c r="DV83" s="851"/>
      <c r="DW83" s="852"/>
      <c r="DX83" s="852"/>
      <c r="DY83" s="852"/>
      <c r="DZ83" s="853"/>
      <c r="EA83" s="224"/>
    </row>
    <row r="84" spans="1:131" ht="26.25" customHeight="1" x14ac:dyDescent="0.15">
      <c r="A84" s="232">
        <v>17</v>
      </c>
      <c r="B84" s="865"/>
      <c r="C84" s="866"/>
      <c r="D84" s="866"/>
      <c r="E84" s="866"/>
      <c r="F84" s="866"/>
      <c r="G84" s="866"/>
      <c r="H84" s="866"/>
      <c r="I84" s="866"/>
      <c r="J84" s="866"/>
      <c r="K84" s="866"/>
      <c r="L84" s="866"/>
      <c r="M84" s="866"/>
      <c r="N84" s="866"/>
      <c r="O84" s="866"/>
      <c r="P84" s="867"/>
      <c r="Q84" s="868"/>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5"/>
      <c r="BF84" s="235"/>
      <c r="BG84" s="235"/>
      <c r="BH84" s="235"/>
      <c r="BI84" s="235"/>
      <c r="BJ84" s="235"/>
      <c r="BK84" s="235"/>
      <c r="BL84" s="235"/>
      <c r="BM84" s="235"/>
      <c r="BN84" s="235"/>
      <c r="BO84" s="235"/>
      <c r="BP84" s="235"/>
      <c r="BQ84" s="232">
        <v>78</v>
      </c>
      <c r="BR84" s="237"/>
      <c r="BS84" s="851"/>
      <c r="BT84" s="852"/>
      <c r="BU84" s="852"/>
      <c r="BV84" s="852"/>
      <c r="BW84" s="852"/>
      <c r="BX84" s="852"/>
      <c r="BY84" s="852"/>
      <c r="BZ84" s="852"/>
      <c r="CA84" s="852"/>
      <c r="CB84" s="852"/>
      <c r="CC84" s="852"/>
      <c r="CD84" s="852"/>
      <c r="CE84" s="852"/>
      <c r="CF84" s="852"/>
      <c r="CG84" s="857"/>
      <c r="CH84" s="854"/>
      <c r="CI84" s="855"/>
      <c r="CJ84" s="855"/>
      <c r="CK84" s="855"/>
      <c r="CL84" s="856"/>
      <c r="CM84" s="854"/>
      <c r="CN84" s="855"/>
      <c r="CO84" s="855"/>
      <c r="CP84" s="855"/>
      <c r="CQ84" s="856"/>
      <c r="CR84" s="854"/>
      <c r="CS84" s="855"/>
      <c r="CT84" s="855"/>
      <c r="CU84" s="855"/>
      <c r="CV84" s="856"/>
      <c r="CW84" s="854"/>
      <c r="CX84" s="855"/>
      <c r="CY84" s="855"/>
      <c r="CZ84" s="855"/>
      <c r="DA84" s="856"/>
      <c r="DB84" s="854"/>
      <c r="DC84" s="855"/>
      <c r="DD84" s="855"/>
      <c r="DE84" s="855"/>
      <c r="DF84" s="856"/>
      <c r="DG84" s="854"/>
      <c r="DH84" s="855"/>
      <c r="DI84" s="855"/>
      <c r="DJ84" s="855"/>
      <c r="DK84" s="856"/>
      <c r="DL84" s="854"/>
      <c r="DM84" s="855"/>
      <c r="DN84" s="855"/>
      <c r="DO84" s="855"/>
      <c r="DP84" s="856"/>
      <c r="DQ84" s="854"/>
      <c r="DR84" s="855"/>
      <c r="DS84" s="855"/>
      <c r="DT84" s="855"/>
      <c r="DU84" s="856"/>
      <c r="DV84" s="851"/>
      <c r="DW84" s="852"/>
      <c r="DX84" s="852"/>
      <c r="DY84" s="852"/>
      <c r="DZ84" s="853"/>
      <c r="EA84" s="224"/>
    </row>
    <row r="85" spans="1:131" ht="26.25" customHeight="1" x14ac:dyDescent="0.15">
      <c r="A85" s="232">
        <v>18</v>
      </c>
      <c r="B85" s="865"/>
      <c r="C85" s="866"/>
      <c r="D85" s="866"/>
      <c r="E85" s="866"/>
      <c r="F85" s="866"/>
      <c r="G85" s="866"/>
      <c r="H85" s="866"/>
      <c r="I85" s="866"/>
      <c r="J85" s="866"/>
      <c r="K85" s="866"/>
      <c r="L85" s="866"/>
      <c r="M85" s="866"/>
      <c r="N85" s="866"/>
      <c r="O85" s="866"/>
      <c r="P85" s="867"/>
      <c r="Q85" s="868"/>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5"/>
      <c r="BF85" s="235"/>
      <c r="BG85" s="235"/>
      <c r="BH85" s="235"/>
      <c r="BI85" s="235"/>
      <c r="BJ85" s="235"/>
      <c r="BK85" s="235"/>
      <c r="BL85" s="235"/>
      <c r="BM85" s="235"/>
      <c r="BN85" s="235"/>
      <c r="BO85" s="235"/>
      <c r="BP85" s="235"/>
      <c r="BQ85" s="232">
        <v>79</v>
      </c>
      <c r="BR85" s="237"/>
      <c r="BS85" s="851"/>
      <c r="BT85" s="852"/>
      <c r="BU85" s="852"/>
      <c r="BV85" s="852"/>
      <c r="BW85" s="852"/>
      <c r="BX85" s="852"/>
      <c r="BY85" s="852"/>
      <c r="BZ85" s="852"/>
      <c r="CA85" s="852"/>
      <c r="CB85" s="852"/>
      <c r="CC85" s="852"/>
      <c r="CD85" s="852"/>
      <c r="CE85" s="852"/>
      <c r="CF85" s="852"/>
      <c r="CG85" s="857"/>
      <c r="CH85" s="854"/>
      <c r="CI85" s="855"/>
      <c r="CJ85" s="855"/>
      <c r="CK85" s="855"/>
      <c r="CL85" s="856"/>
      <c r="CM85" s="854"/>
      <c r="CN85" s="855"/>
      <c r="CO85" s="855"/>
      <c r="CP85" s="855"/>
      <c r="CQ85" s="856"/>
      <c r="CR85" s="854"/>
      <c r="CS85" s="855"/>
      <c r="CT85" s="855"/>
      <c r="CU85" s="855"/>
      <c r="CV85" s="856"/>
      <c r="CW85" s="854"/>
      <c r="CX85" s="855"/>
      <c r="CY85" s="855"/>
      <c r="CZ85" s="855"/>
      <c r="DA85" s="856"/>
      <c r="DB85" s="854"/>
      <c r="DC85" s="855"/>
      <c r="DD85" s="855"/>
      <c r="DE85" s="855"/>
      <c r="DF85" s="856"/>
      <c r="DG85" s="854"/>
      <c r="DH85" s="855"/>
      <c r="DI85" s="855"/>
      <c r="DJ85" s="855"/>
      <c r="DK85" s="856"/>
      <c r="DL85" s="854"/>
      <c r="DM85" s="855"/>
      <c r="DN85" s="855"/>
      <c r="DO85" s="855"/>
      <c r="DP85" s="856"/>
      <c r="DQ85" s="854"/>
      <c r="DR85" s="855"/>
      <c r="DS85" s="855"/>
      <c r="DT85" s="855"/>
      <c r="DU85" s="856"/>
      <c r="DV85" s="851"/>
      <c r="DW85" s="852"/>
      <c r="DX85" s="852"/>
      <c r="DY85" s="852"/>
      <c r="DZ85" s="853"/>
      <c r="EA85" s="224"/>
    </row>
    <row r="86" spans="1:131" ht="26.25" customHeight="1" x14ac:dyDescent="0.15">
      <c r="A86" s="232">
        <v>19</v>
      </c>
      <c r="B86" s="865"/>
      <c r="C86" s="866"/>
      <c r="D86" s="866"/>
      <c r="E86" s="866"/>
      <c r="F86" s="866"/>
      <c r="G86" s="866"/>
      <c r="H86" s="866"/>
      <c r="I86" s="866"/>
      <c r="J86" s="866"/>
      <c r="K86" s="866"/>
      <c r="L86" s="866"/>
      <c r="M86" s="866"/>
      <c r="N86" s="866"/>
      <c r="O86" s="866"/>
      <c r="P86" s="867"/>
      <c r="Q86" s="868"/>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5"/>
      <c r="BF86" s="235"/>
      <c r="BG86" s="235"/>
      <c r="BH86" s="235"/>
      <c r="BI86" s="235"/>
      <c r="BJ86" s="235"/>
      <c r="BK86" s="235"/>
      <c r="BL86" s="235"/>
      <c r="BM86" s="235"/>
      <c r="BN86" s="235"/>
      <c r="BO86" s="235"/>
      <c r="BP86" s="235"/>
      <c r="BQ86" s="232">
        <v>80</v>
      </c>
      <c r="BR86" s="237"/>
      <c r="BS86" s="851"/>
      <c r="BT86" s="852"/>
      <c r="BU86" s="852"/>
      <c r="BV86" s="852"/>
      <c r="BW86" s="852"/>
      <c r="BX86" s="852"/>
      <c r="BY86" s="852"/>
      <c r="BZ86" s="852"/>
      <c r="CA86" s="852"/>
      <c r="CB86" s="852"/>
      <c r="CC86" s="852"/>
      <c r="CD86" s="852"/>
      <c r="CE86" s="852"/>
      <c r="CF86" s="852"/>
      <c r="CG86" s="857"/>
      <c r="CH86" s="854"/>
      <c r="CI86" s="855"/>
      <c r="CJ86" s="855"/>
      <c r="CK86" s="855"/>
      <c r="CL86" s="856"/>
      <c r="CM86" s="854"/>
      <c r="CN86" s="855"/>
      <c r="CO86" s="855"/>
      <c r="CP86" s="855"/>
      <c r="CQ86" s="856"/>
      <c r="CR86" s="854"/>
      <c r="CS86" s="855"/>
      <c r="CT86" s="855"/>
      <c r="CU86" s="855"/>
      <c r="CV86" s="856"/>
      <c r="CW86" s="854"/>
      <c r="CX86" s="855"/>
      <c r="CY86" s="855"/>
      <c r="CZ86" s="855"/>
      <c r="DA86" s="856"/>
      <c r="DB86" s="854"/>
      <c r="DC86" s="855"/>
      <c r="DD86" s="855"/>
      <c r="DE86" s="855"/>
      <c r="DF86" s="856"/>
      <c r="DG86" s="854"/>
      <c r="DH86" s="855"/>
      <c r="DI86" s="855"/>
      <c r="DJ86" s="855"/>
      <c r="DK86" s="856"/>
      <c r="DL86" s="854"/>
      <c r="DM86" s="855"/>
      <c r="DN86" s="855"/>
      <c r="DO86" s="855"/>
      <c r="DP86" s="856"/>
      <c r="DQ86" s="854"/>
      <c r="DR86" s="855"/>
      <c r="DS86" s="855"/>
      <c r="DT86" s="855"/>
      <c r="DU86" s="856"/>
      <c r="DV86" s="851"/>
      <c r="DW86" s="852"/>
      <c r="DX86" s="852"/>
      <c r="DY86" s="852"/>
      <c r="DZ86" s="853"/>
      <c r="EA86" s="224"/>
    </row>
    <row r="87" spans="1:131" ht="26.25" customHeight="1" x14ac:dyDescent="0.15">
      <c r="A87" s="238">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35"/>
      <c r="BF87" s="235"/>
      <c r="BG87" s="235"/>
      <c r="BH87" s="235"/>
      <c r="BI87" s="235"/>
      <c r="BJ87" s="235"/>
      <c r="BK87" s="235"/>
      <c r="BL87" s="235"/>
      <c r="BM87" s="235"/>
      <c r="BN87" s="235"/>
      <c r="BO87" s="235"/>
      <c r="BP87" s="235"/>
      <c r="BQ87" s="232">
        <v>81</v>
      </c>
      <c r="BR87" s="237"/>
      <c r="BS87" s="851"/>
      <c r="BT87" s="852"/>
      <c r="BU87" s="852"/>
      <c r="BV87" s="852"/>
      <c r="BW87" s="852"/>
      <c r="BX87" s="852"/>
      <c r="BY87" s="852"/>
      <c r="BZ87" s="852"/>
      <c r="CA87" s="852"/>
      <c r="CB87" s="852"/>
      <c r="CC87" s="852"/>
      <c r="CD87" s="852"/>
      <c r="CE87" s="852"/>
      <c r="CF87" s="852"/>
      <c r="CG87" s="857"/>
      <c r="CH87" s="854"/>
      <c r="CI87" s="855"/>
      <c r="CJ87" s="855"/>
      <c r="CK87" s="855"/>
      <c r="CL87" s="856"/>
      <c r="CM87" s="854"/>
      <c r="CN87" s="855"/>
      <c r="CO87" s="855"/>
      <c r="CP87" s="855"/>
      <c r="CQ87" s="856"/>
      <c r="CR87" s="854"/>
      <c r="CS87" s="855"/>
      <c r="CT87" s="855"/>
      <c r="CU87" s="855"/>
      <c r="CV87" s="856"/>
      <c r="CW87" s="854"/>
      <c r="CX87" s="855"/>
      <c r="CY87" s="855"/>
      <c r="CZ87" s="855"/>
      <c r="DA87" s="856"/>
      <c r="DB87" s="854"/>
      <c r="DC87" s="855"/>
      <c r="DD87" s="855"/>
      <c r="DE87" s="855"/>
      <c r="DF87" s="856"/>
      <c r="DG87" s="854"/>
      <c r="DH87" s="855"/>
      <c r="DI87" s="855"/>
      <c r="DJ87" s="855"/>
      <c r="DK87" s="856"/>
      <c r="DL87" s="854"/>
      <c r="DM87" s="855"/>
      <c r="DN87" s="855"/>
      <c r="DO87" s="855"/>
      <c r="DP87" s="856"/>
      <c r="DQ87" s="854"/>
      <c r="DR87" s="855"/>
      <c r="DS87" s="855"/>
      <c r="DT87" s="855"/>
      <c r="DU87" s="856"/>
      <c r="DV87" s="851"/>
      <c r="DW87" s="852"/>
      <c r="DX87" s="852"/>
      <c r="DY87" s="852"/>
      <c r="DZ87" s="853"/>
      <c r="EA87" s="224"/>
    </row>
    <row r="88" spans="1:131" ht="26.25" customHeight="1" thickBot="1" x14ac:dyDescent="0.2">
      <c r="A88" s="234" t="s">
        <v>396</v>
      </c>
      <c r="B88" s="776" t="s">
        <v>431</v>
      </c>
      <c r="C88" s="777"/>
      <c r="D88" s="777"/>
      <c r="E88" s="777"/>
      <c r="F88" s="777"/>
      <c r="G88" s="777"/>
      <c r="H88" s="777"/>
      <c r="I88" s="777"/>
      <c r="J88" s="777"/>
      <c r="K88" s="777"/>
      <c r="L88" s="777"/>
      <c r="M88" s="777"/>
      <c r="N88" s="777"/>
      <c r="O88" s="777"/>
      <c r="P88" s="778"/>
      <c r="Q88" s="832"/>
      <c r="R88" s="833"/>
      <c r="S88" s="833"/>
      <c r="T88" s="833"/>
      <c r="U88" s="833"/>
      <c r="V88" s="833"/>
      <c r="W88" s="833"/>
      <c r="X88" s="833"/>
      <c r="Y88" s="833"/>
      <c r="Z88" s="833"/>
      <c r="AA88" s="833"/>
      <c r="AB88" s="833"/>
      <c r="AC88" s="833"/>
      <c r="AD88" s="833"/>
      <c r="AE88" s="833"/>
      <c r="AF88" s="836">
        <v>904</v>
      </c>
      <c r="AG88" s="836"/>
      <c r="AH88" s="836"/>
      <c r="AI88" s="836"/>
      <c r="AJ88" s="836"/>
      <c r="AK88" s="833"/>
      <c r="AL88" s="833"/>
      <c r="AM88" s="833"/>
      <c r="AN88" s="833"/>
      <c r="AO88" s="833"/>
      <c r="AP88" s="836">
        <v>422</v>
      </c>
      <c r="AQ88" s="836"/>
      <c r="AR88" s="836"/>
      <c r="AS88" s="836"/>
      <c r="AT88" s="836"/>
      <c r="AU88" s="836">
        <v>252</v>
      </c>
      <c r="AV88" s="836"/>
      <c r="AW88" s="836"/>
      <c r="AX88" s="836"/>
      <c r="AY88" s="836"/>
      <c r="AZ88" s="841"/>
      <c r="BA88" s="841"/>
      <c r="BB88" s="841"/>
      <c r="BC88" s="841"/>
      <c r="BD88" s="842"/>
      <c r="BE88" s="235"/>
      <c r="BF88" s="235"/>
      <c r="BG88" s="235"/>
      <c r="BH88" s="235"/>
      <c r="BI88" s="235"/>
      <c r="BJ88" s="235"/>
      <c r="BK88" s="235"/>
      <c r="BL88" s="235"/>
      <c r="BM88" s="235"/>
      <c r="BN88" s="235"/>
      <c r="BO88" s="235"/>
      <c r="BP88" s="235"/>
      <c r="BQ88" s="232">
        <v>82</v>
      </c>
      <c r="BR88" s="237"/>
      <c r="BS88" s="851"/>
      <c r="BT88" s="852"/>
      <c r="BU88" s="852"/>
      <c r="BV88" s="852"/>
      <c r="BW88" s="852"/>
      <c r="BX88" s="852"/>
      <c r="BY88" s="852"/>
      <c r="BZ88" s="852"/>
      <c r="CA88" s="852"/>
      <c r="CB88" s="852"/>
      <c r="CC88" s="852"/>
      <c r="CD88" s="852"/>
      <c r="CE88" s="852"/>
      <c r="CF88" s="852"/>
      <c r="CG88" s="857"/>
      <c r="CH88" s="854"/>
      <c r="CI88" s="855"/>
      <c r="CJ88" s="855"/>
      <c r="CK88" s="855"/>
      <c r="CL88" s="856"/>
      <c r="CM88" s="854"/>
      <c r="CN88" s="855"/>
      <c r="CO88" s="855"/>
      <c r="CP88" s="855"/>
      <c r="CQ88" s="856"/>
      <c r="CR88" s="854"/>
      <c r="CS88" s="855"/>
      <c r="CT88" s="855"/>
      <c r="CU88" s="855"/>
      <c r="CV88" s="856"/>
      <c r="CW88" s="854"/>
      <c r="CX88" s="855"/>
      <c r="CY88" s="855"/>
      <c r="CZ88" s="855"/>
      <c r="DA88" s="856"/>
      <c r="DB88" s="854"/>
      <c r="DC88" s="855"/>
      <c r="DD88" s="855"/>
      <c r="DE88" s="855"/>
      <c r="DF88" s="856"/>
      <c r="DG88" s="854"/>
      <c r="DH88" s="855"/>
      <c r="DI88" s="855"/>
      <c r="DJ88" s="855"/>
      <c r="DK88" s="856"/>
      <c r="DL88" s="854"/>
      <c r="DM88" s="855"/>
      <c r="DN88" s="855"/>
      <c r="DO88" s="855"/>
      <c r="DP88" s="856"/>
      <c r="DQ88" s="854"/>
      <c r="DR88" s="855"/>
      <c r="DS88" s="855"/>
      <c r="DT88" s="855"/>
      <c r="DU88" s="856"/>
      <c r="DV88" s="851"/>
      <c r="DW88" s="852"/>
      <c r="DX88" s="852"/>
      <c r="DY88" s="852"/>
      <c r="DZ88" s="853"/>
      <c r="EA88" s="224"/>
    </row>
    <row r="89" spans="1:131" ht="26.25" hidden="1" customHeight="1" x14ac:dyDescent="0.15">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851"/>
      <c r="BT89" s="852"/>
      <c r="BU89" s="852"/>
      <c r="BV89" s="852"/>
      <c r="BW89" s="852"/>
      <c r="BX89" s="852"/>
      <c r="BY89" s="852"/>
      <c r="BZ89" s="852"/>
      <c r="CA89" s="852"/>
      <c r="CB89" s="852"/>
      <c r="CC89" s="852"/>
      <c r="CD89" s="852"/>
      <c r="CE89" s="852"/>
      <c r="CF89" s="852"/>
      <c r="CG89" s="857"/>
      <c r="CH89" s="854"/>
      <c r="CI89" s="855"/>
      <c r="CJ89" s="855"/>
      <c r="CK89" s="855"/>
      <c r="CL89" s="856"/>
      <c r="CM89" s="854"/>
      <c r="CN89" s="855"/>
      <c r="CO89" s="855"/>
      <c r="CP89" s="855"/>
      <c r="CQ89" s="856"/>
      <c r="CR89" s="854"/>
      <c r="CS89" s="855"/>
      <c r="CT89" s="855"/>
      <c r="CU89" s="855"/>
      <c r="CV89" s="856"/>
      <c r="CW89" s="854"/>
      <c r="CX89" s="855"/>
      <c r="CY89" s="855"/>
      <c r="CZ89" s="855"/>
      <c r="DA89" s="856"/>
      <c r="DB89" s="854"/>
      <c r="DC89" s="855"/>
      <c r="DD89" s="855"/>
      <c r="DE89" s="855"/>
      <c r="DF89" s="856"/>
      <c r="DG89" s="854"/>
      <c r="DH89" s="855"/>
      <c r="DI89" s="855"/>
      <c r="DJ89" s="855"/>
      <c r="DK89" s="856"/>
      <c r="DL89" s="854"/>
      <c r="DM89" s="855"/>
      <c r="DN89" s="855"/>
      <c r="DO89" s="855"/>
      <c r="DP89" s="856"/>
      <c r="DQ89" s="854"/>
      <c r="DR89" s="855"/>
      <c r="DS89" s="855"/>
      <c r="DT89" s="855"/>
      <c r="DU89" s="856"/>
      <c r="DV89" s="851"/>
      <c r="DW89" s="852"/>
      <c r="DX89" s="852"/>
      <c r="DY89" s="852"/>
      <c r="DZ89" s="853"/>
      <c r="EA89" s="224"/>
    </row>
    <row r="90" spans="1:131" ht="26.25" hidden="1" customHeight="1" x14ac:dyDescent="0.15">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851"/>
      <c r="BT90" s="852"/>
      <c r="BU90" s="852"/>
      <c r="BV90" s="852"/>
      <c r="BW90" s="852"/>
      <c r="BX90" s="852"/>
      <c r="BY90" s="852"/>
      <c r="BZ90" s="852"/>
      <c r="CA90" s="852"/>
      <c r="CB90" s="852"/>
      <c r="CC90" s="852"/>
      <c r="CD90" s="852"/>
      <c r="CE90" s="852"/>
      <c r="CF90" s="852"/>
      <c r="CG90" s="857"/>
      <c r="CH90" s="854"/>
      <c r="CI90" s="855"/>
      <c r="CJ90" s="855"/>
      <c r="CK90" s="855"/>
      <c r="CL90" s="856"/>
      <c r="CM90" s="854"/>
      <c r="CN90" s="855"/>
      <c r="CO90" s="855"/>
      <c r="CP90" s="855"/>
      <c r="CQ90" s="856"/>
      <c r="CR90" s="854"/>
      <c r="CS90" s="855"/>
      <c r="CT90" s="855"/>
      <c r="CU90" s="855"/>
      <c r="CV90" s="856"/>
      <c r="CW90" s="854"/>
      <c r="CX90" s="855"/>
      <c r="CY90" s="855"/>
      <c r="CZ90" s="855"/>
      <c r="DA90" s="856"/>
      <c r="DB90" s="854"/>
      <c r="DC90" s="855"/>
      <c r="DD90" s="855"/>
      <c r="DE90" s="855"/>
      <c r="DF90" s="856"/>
      <c r="DG90" s="854"/>
      <c r="DH90" s="855"/>
      <c r="DI90" s="855"/>
      <c r="DJ90" s="855"/>
      <c r="DK90" s="856"/>
      <c r="DL90" s="854"/>
      <c r="DM90" s="855"/>
      <c r="DN90" s="855"/>
      <c r="DO90" s="855"/>
      <c r="DP90" s="856"/>
      <c r="DQ90" s="854"/>
      <c r="DR90" s="855"/>
      <c r="DS90" s="855"/>
      <c r="DT90" s="855"/>
      <c r="DU90" s="856"/>
      <c r="DV90" s="851"/>
      <c r="DW90" s="852"/>
      <c r="DX90" s="852"/>
      <c r="DY90" s="852"/>
      <c r="DZ90" s="853"/>
      <c r="EA90" s="224"/>
    </row>
    <row r="91" spans="1:131" ht="26.25" hidden="1" customHeight="1" x14ac:dyDescent="0.15">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851"/>
      <c r="BT91" s="852"/>
      <c r="BU91" s="852"/>
      <c r="BV91" s="852"/>
      <c r="BW91" s="852"/>
      <c r="BX91" s="852"/>
      <c r="BY91" s="852"/>
      <c r="BZ91" s="852"/>
      <c r="CA91" s="852"/>
      <c r="CB91" s="852"/>
      <c r="CC91" s="852"/>
      <c r="CD91" s="852"/>
      <c r="CE91" s="852"/>
      <c r="CF91" s="852"/>
      <c r="CG91" s="857"/>
      <c r="CH91" s="854"/>
      <c r="CI91" s="855"/>
      <c r="CJ91" s="855"/>
      <c r="CK91" s="855"/>
      <c r="CL91" s="856"/>
      <c r="CM91" s="854"/>
      <c r="CN91" s="855"/>
      <c r="CO91" s="855"/>
      <c r="CP91" s="855"/>
      <c r="CQ91" s="856"/>
      <c r="CR91" s="854"/>
      <c r="CS91" s="855"/>
      <c r="CT91" s="855"/>
      <c r="CU91" s="855"/>
      <c r="CV91" s="856"/>
      <c r="CW91" s="854"/>
      <c r="CX91" s="855"/>
      <c r="CY91" s="855"/>
      <c r="CZ91" s="855"/>
      <c r="DA91" s="856"/>
      <c r="DB91" s="854"/>
      <c r="DC91" s="855"/>
      <c r="DD91" s="855"/>
      <c r="DE91" s="855"/>
      <c r="DF91" s="856"/>
      <c r="DG91" s="854"/>
      <c r="DH91" s="855"/>
      <c r="DI91" s="855"/>
      <c r="DJ91" s="855"/>
      <c r="DK91" s="856"/>
      <c r="DL91" s="854"/>
      <c r="DM91" s="855"/>
      <c r="DN91" s="855"/>
      <c r="DO91" s="855"/>
      <c r="DP91" s="856"/>
      <c r="DQ91" s="854"/>
      <c r="DR91" s="855"/>
      <c r="DS91" s="855"/>
      <c r="DT91" s="855"/>
      <c r="DU91" s="856"/>
      <c r="DV91" s="851"/>
      <c r="DW91" s="852"/>
      <c r="DX91" s="852"/>
      <c r="DY91" s="852"/>
      <c r="DZ91" s="853"/>
      <c r="EA91" s="224"/>
    </row>
    <row r="92" spans="1:131" ht="26.25" hidden="1" customHeight="1" x14ac:dyDescent="0.15">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851"/>
      <c r="BT92" s="852"/>
      <c r="BU92" s="852"/>
      <c r="BV92" s="852"/>
      <c r="BW92" s="852"/>
      <c r="BX92" s="852"/>
      <c r="BY92" s="852"/>
      <c r="BZ92" s="852"/>
      <c r="CA92" s="852"/>
      <c r="CB92" s="852"/>
      <c r="CC92" s="852"/>
      <c r="CD92" s="852"/>
      <c r="CE92" s="852"/>
      <c r="CF92" s="852"/>
      <c r="CG92" s="857"/>
      <c r="CH92" s="854"/>
      <c r="CI92" s="855"/>
      <c r="CJ92" s="855"/>
      <c r="CK92" s="855"/>
      <c r="CL92" s="856"/>
      <c r="CM92" s="854"/>
      <c r="CN92" s="855"/>
      <c r="CO92" s="855"/>
      <c r="CP92" s="855"/>
      <c r="CQ92" s="856"/>
      <c r="CR92" s="854"/>
      <c r="CS92" s="855"/>
      <c r="CT92" s="855"/>
      <c r="CU92" s="855"/>
      <c r="CV92" s="856"/>
      <c r="CW92" s="854"/>
      <c r="CX92" s="855"/>
      <c r="CY92" s="855"/>
      <c r="CZ92" s="855"/>
      <c r="DA92" s="856"/>
      <c r="DB92" s="854"/>
      <c r="DC92" s="855"/>
      <c r="DD92" s="855"/>
      <c r="DE92" s="855"/>
      <c r="DF92" s="856"/>
      <c r="DG92" s="854"/>
      <c r="DH92" s="855"/>
      <c r="DI92" s="855"/>
      <c r="DJ92" s="855"/>
      <c r="DK92" s="856"/>
      <c r="DL92" s="854"/>
      <c r="DM92" s="855"/>
      <c r="DN92" s="855"/>
      <c r="DO92" s="855"/>
      <c r="DP92" s="856"/>
      <c r="DQ92" s="854"/>
      <c r="DR92" s="855"/>
      <c r="DS92" s="855"/>
      <c r="DT92" s="855"/>
      <c r="DU92" s="856"/>
      <c r="DV92" s="851"/>
      <c r="DW92" s="852"/>
      <c r="DX92" s="852"/>
      <c r="DY92" s="852"/>
      <c r="DZ92" s="853"/>
      <c r="EA92" s="224"/>
    </row>
    <row r="93" spans="1:131" ht="26.25" hidden="1" customHeight="1" x14ac:dyDescent="0.15">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851"/>
      <c r="BT93" s="852"/>
      <c r="BU93" s="852"/>
      <c r="BV93" s="852"/>
      <c r="BW93" s="852"/>
      <c r="BX93" s="852"/>
      <c r="BY93" s="852"/>
      <c r="BZ93" s="852"/>
      <c r="CA93" s="852"/>
      <c r="CB93" s="852"/>
      <c r="CC93" s="852"/>
      <c r="CD93" s="852"/>
      <c r="CE93" s="852"/>
      <c r="CF93" s="852"/>
      <c r="CG93" s="857"/>
      <c r="CH93" s="854"/>
      <c r="CI93" s="855"/>
      <c r="CJ93" s="855"/>
      <c r="CK93" s="855"/>
      <c r="CL93" s="856"/>
      <c r="CM93" s="854"/>
      <c r="CN93" s="855"/>
      <c r="CO93" s="855"/>
      <c r="CP93" s="855"/>
      <c r="CQ93" s="856"/>
      <c r="CR93" s="854"/>
      <c r="CS93" s="855"/>
      <c r="CT93" s="855"/>
      <c r="CU93" s="855"/>
      <c r="CV93" s="856"/>
      <c r="CW93" s="854"/>
      <c r="CX93" s="855"/>
      <c r="CY93" s="855"/>
      <c r="CZ93" s="855"/>
      <c r="DA93" s="856"/>
      <c r="DB93" s="854"/>
      <c r="DC93" s="855"/>
      <c r="DD93" s="855"/>
      <c r="DE93" s="855"/>
      <c r="DF93" s="856"/>
      <c r="DG93" s="854"/>
      <c r="DH93" s="855"/>
      <c r="DI93" s="855"/>
      <c r="DJ93" s="855"/>
      <c r="DK93" s="856"/>
      <c r="DL93" s="854"/>
      <c r="DM93" s="855"/>
      <c r="DN93" s="855"/>
      <c r="DO93" s="855"/>
      <c r="DP93" s="856"/>
      <c r="DQ93" s="854"/>
      <c r="DR93" s="855"/>
      <c r="DS93" s="855"/>
      <c r="DT93" s="855"/>
      <c r="DU93" s="856"/>
      <c r="DV93" s="851"/>
      <c r="DW93" s="852"/>
      <c r="DX93" s="852"/>
      <c r="DY93" s="852"/>
      <c r="DZ93" s="853"/>
      <c r="EA93" s="224"/>
    </row>
    <row r="94" spans="1:131" ht="26.25" hidden="1" customHeight="1" x14ac:dyDescent="0.15">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851"/>
      <c r="BT94" s="852"/>
      <c r="BU94" s="852"/>
      <c r="BV94" s="852"/>
      <c r="BW94" s="852"/>
      <c r="BX94" s="852"/>
      <c r="BY94" s="852"/>
      <c r="BZ94" s="852"/>
      <c r="CA94" s="852"/>
      <c r="CB94" s="852"/>
      <c r="CC94" s="852"/>
      <c r="CD94" s="852"/>
      <c r="CE94" s="852"/>
      <c r="CF94" s="852"/>
      <c r="CG94" s="857"/>
      <c r="CH94" s="854"/>
      <c r="CI94" s="855"/>
      <c r="CJ94" s="855"/>
      <c r="CK94" s="855"/>
      <c r="CL94" s="856"/>
      <c r="CM94" s="854"/>
      <c r="CN94" s="855"/>
      <c r="CO94" s="855"/>
      <c r="CP94" s="855"/>
      <c r="CQ94" s="856"/>
      <c r="CR94" s="854"/>
      <c r="CS94" s="855"/>
      <c r="CT94" s="855"/>
      <c r="CU94" s="855"/>
      <c r="CV94" s="856"/>
      <c r="CW94" s="854"/>
      <c r="CX94" s="855"/>
      <c r="CY94" s="855"/>
      <c r="CZ94" s="855"/>
      <c r="DA94" s="856"/>
      <c r="DB94" s="854"/>
      <c r="DC94" s="855"/>
      <c r="DD94" s="855"/>
      <c r="DE94" s="855"/>
      <c r="DF94" s="856"/>
      <c r="DG94" s="854"/>
      <c r="DH94" s="855"/>
      <c r="DI94" s="855"/>
      <c r="DJ94" s="855"/>
      <c r="DK94" s="856"/>
      <c r="DL94" s="854"/>
      <c r="DM94" s="855"/>
      <c r="DN94" s="855"/>
      <c r="DO94" s="855"/>
      <c r="DP94" s="856"/>
      <c r="DQ94" s="854"/>
      <c r="DR94" s="855"/>
      <c r="DS94" s="855"/>
      <c r="DT94" s="855"/>
      <c r="DU94" s="856"/>
      <c r="DV94" s="851"/>
      <c r="DW94" s="852"/>
      <c r="DX94" s="852"/>
      <c r="DY94" s="852"/>
      <c r="DZ94" s="853"/>
      <c r="EA94" s="224"/>
    </row>
    <row r="95" spans="1:131" ht="26.25" hidden="1" customHeight="1" x14ac:dyDescent="0.15">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851"/>
      <c r="BT95" s="852"/>
      <c r="BU95" s="852"/>
      <c r="BV95" s="852"/>
      <c r="BW95" s="852"/>
      <c r="BX95" s="852"/>
      <c r="BY95" s="852"/>
      <c r="BZ95" s="852"/>
      <c r="CA95" s="852"/>
      <c r="CB95" s="852"/>
      <c r="CC95" s="852"/>
      <c r="CD95" s="852"/>
      <c r="CE95" s="852"/>
      <c r="CF95" s="852"/>
      <c r="CG95" s="857"/>
      <c r="CH95" s="854"/>
      <c r="CI95" s="855"/>
      <c r="CJ95" s="855"/>
      <c r="CK95" s="855"/>
      <c r="CL95" s="856"/>
      <c r="CM95" s="854"/>
      <c r="CN95" s="855"/>
      <c r="CO95" s="855"/>
      <c r="CP95" s="855"/>
      <c r="CQ95" s="856"/>
      <c r="CR95" s="854"/>
      <c r="CS95" s="855"/>
      <c r="CT95" s="855"/>
      <c r="CU95" s="855"/>
      <c r="CV95" s="856"/>
      <c r="CW95" s="854"/>
      <c r="CX95" s="855"/>
      <c r="CY95" s="855"/>
      <c r="CZ95" s="855"/>
      <c r="DA95" s="856"/>
      <c r="DB95" s="854"/>
      <c r="DC95" s="855"/>
      <c r="DD95" s="855"/>
      <c r="DE95" s="855"/>
      <c r="DF95" s="856"/>
      <c r="DG95" s="854"/>
      <c r="DH95" s="855"/>
      <c r="DI95" s="855"/>
      <c r="DJ95" s="855"/>
      <c r="DK95" s="856"/>
      <c r="DL95" s="854"/>
      <c r="DM95" s="855"/>
      <c r="DN95" s="855"/>
      <c r="DO95" s="855"/>
      <c r="DP95" s="856"/>
      <c r="DQ95" s="854"/>
      <c r="DR95" s="855"/>
      <c r="DS95" s="855"/>
      <c r="DT95" s="855"/>
      <c r="DU95" s="856"/>
      <c r="DV95" s="851"/>
      <c r="DW95" s="852"/>
      <c r="DX95" s="852"/>
      <c r="DY95" s="852"/>
      <c r="DZ95" s="853"/>
      <c r="EA95" s="224"/>
    </row>
    <row r="96" spans="1:131" ht="26.25" hidden="1" customHeight="1" x14ac:dyDescent="0.15">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851"/>
      <c r="BT96" s="852"/>
      <c r="BU96" s="852"/>
      <c r="BV96" s="852"/>
      <c r="BW96" s="852"/>
      <c r="BX96" s="852"/>
      <c r="BY96" s="852"/>
      <c r="BZ96" s="852"/>
      <c r="CA96" s="852"/>
      <c r="CB96" s="852"/>
      <c r="CC96" s="852"/>
      <c r="CD96" s="852"/>
      <c r="CE96" s="852"/>
      <c r="CF96" s="852"/>
      <c r="CG96" s="857"/>
      <c r="CH96" s="854"/>
      <c r="CI96" s="855"/>
      <c r="CJ96" s="855"/>
      <c r="CK96" s="855"/>
      <c r="CL96" s="856"/>
      <c r="CM96" s="854"/>
      <c r="CN96" s="855"/>
      <c r="CO96" s="855"/>
      <c r="CP96" s="855"/>
      <c r="CQ96" s="856"/>
      <c r="CR96" s="854"/>
      <c r="CS96" s="855"/>
      <c r="CT96" s="855"/>
      <c r="CU96" s="855"/>
      <c r="CV96" s="856"/>
      <c r="CW96" s="854"/>
      <c r="CX96" s="855"/>
      <c r="CY96" s="855"/>
      <c r="CZ96" s="855"/>
      <c r="DA96" s="856"/>
      <c r="DB96" s="854"/>
      <c r="DC96" s="855"/>
      <c r="DD96" s="855"/>
      <c r="DE96" s="855"/>
      <c r="DF96" s="856"/>
      <c r="DG96" s="854"/>
      <c r="DH96" s="855"/>
      <c r="DI96" s="855"/>
      <c r="DJ96" s="855"/>
      <c r="DK96" s="856"/>
      <c r="DL96" s="854"/>
      <c r="DM96" s="855"/>
      <c r="DN96" s="855"/>
      <c r="DO96" s="855"/>
      <c r="DP96" s="856"/>
      <c r="DQ96" s="854"/>
      <c r="DR96" s="855"/>
      <c r="DS96" s="855"/>
      <c r="DT96" s="855"/>
      <c r="DU96" s="856"/>
      <c r="DV96" s="851"/>
      <c r="DW96" s="852"/>
      <c r="DX96" s="852"/>
      <c r="DY96" s="852"/>
      <c r="DZ96" s="853"/>
      <c r="EA96" s="224"/>
    </row>
    <row r="97" spans="1:131" ht="26.25" hidden="1" customHeight="1" x14ac:dyDescent="0.15">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851"/>
      <c r="BT97" s="852"/>
      <c r="BU97" s="852"/>
      <c r="BV97" s="852"/>
      <c r="BW97" s="852"/>
      <c r="BX97" s="852"/>
      <c r="BY97" s="852"/>
      <c r="BZ97" s="852"/>
      <c r="CA97" s="852"/>
      <c r="CB97" s="852"/>
      <c r="CC97" s="852"/>
      <c r="CD97" s="852"/>
      <c r="CE97" s="852"/>
      <c r="CF97" s="852"/>
      <c r="CG97" s="857"/>
      <c r="CH97" s="854"/>
      <c r="CI97" s="855"/>
      <c r="CJ97" s="855"/>
      <c r="CK97" s="855"/>
      <c r="CL97" s="856"/>
      <c r="CM97" s="854"/>
      <c r="CN97" s="855"/>
      <c r="CO97" s="855"/>
      <c r="CP97" s="855"/>
      <c r="CQ97" s="856"/>
      <c r="CR97" s="854"/>
      <c r="CS97" s="855"/>
      <c r="CT97" s="855"/>
      <c r="CU97" s="855"/>
      <c r="CV97" s="856"/>
      <c r="CW97" s="854"/>
      <c r="CX97" s="855"/>
      <c r="CY97" s="855"/>
      <c r="CZ97" s="855"/>
      <c r="DA97" s="856"/>
      <c r="DB97" s="854"/>
      <c r="DC97" s="855"/>
      <c r="DD97" s="855"/>
      <c r="DE97" s="855"/>
      <c r="DF97" s="856"/>
      <c r="DG97" s="854"/>
      <c r="DH97" s="855"/>
      <c r="DI97" s="855"/>
      <c r="DJ97" s="855"/>
      <c r="DK97" s="856"/>
      <c r="DL97" s="854"/>
      <c r="DM97" s="855"/>
      <c r="DN97" s="855"/>
      <c r="DO97" s="855"/>
      <c r="DP97" s="856"/>
      <c r="DQ97" s="854"/>
      <c r="DR97" s="855"/>
      <c r="DS97" s="855"/>
      <c r="DT97" s="855"/>
      <c r="DU97" s="856"/>
      <c r="DV97" s="851"/>
      <c r="DW97" s="852"/>
      <c r="DX97" s="852"/>
      <c r="DY97" s="852"/>
      <c r="DZ97" s="853"/>
      <c r="EA97" s="224"/>
    </row>
    <row r="98" spans="1:131" ht="26.25" hidden="1" customHeight="1" x14ac:dyDescent="0.15">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851"/>
      <c r="BT98" s="852"/>
      <c r="BU98" s="852"/>
      <c r="BV98" s="852"/>
      <c r="BW98" s="852"/>
      <c r="BX98" s="852"/>
      <c r="BY98" s="852"/>
      <c r="BZ98" s="852"/>
      <c r="CA98" s="852"/>
      <c r="CB98" s="852"/>
      <c r="CC98" s="852"/>
      <c r="CD98" s="852"/>
      <c r="CE98" s="852"/>
      <c r="CF98" s="852"/>
      <c r="CG98" s="857"/>
      <c r="CH98" s="854"/>
      <c r="CI98" s="855"/>
      <c r="CJ98" s="855"/>
      <c r="CK98" s="855"/>
      <c r="CL98" s="856"/>
      <c r="CM98" s="854"/>
      <c r="CN98" s="855"/>
      <c r="CO98" s="855"/>
      <c r="CP98" s="855"/>
      <c r="CQ98" s="856"/>
      <c r="CR98" s="854"/>
      <c r="CS98" s="855"/>
      <c r="CT98" s="855"/>
      <c r="CU98" s="855"/>
      <c r="CV98" s="856"/>
      <c r="CW98" s="854"/>
      <c r="CX98" s="855"/>
      <c r="CY98" s="855"/>
      <c r="CZ98" s="855"/>
      <c r="DA98" s="856"/>
      <c r="DB98" s="854"/>
      <c r="DC98" s="855"/>
      <c r="DD98" s="855"/>
      <c r="DE98" s="855"/>
      <c r="DF98" s="856"/>
      <c r="DG98" s="854"/>
      <c r="DH98" s="855"/>
      <c r="DI98" s="855"/>
      <c r="DJ98" s="855"/>
      <c r="DK98" s="856"/>
      <c r="DL98" s="854"/>
      <c r="DM98" s="855"/>
      <c r="DN98" s="855"/>
      <c r="DO98" s="855"/>
      <c r="DP98" s="856"/>
      <c r="DQ98" s="854"/>
      <c r="DR98" s="855"/>
      <c r="DS98" s="855"/>
      <c r="DT98" s="855"/>
      <c r="DU98" s="856"/>
      <c r="DV98" s="851"/>
      <c r="DW98" s="852"/>
      <c r="DX98" s="852"/>
      <c r="DY98" s="852"/>
      <c r="DZ98" s="853"/>
      <c r="EA98" s="224"/>
    </row>
    <row r="99" spans="1:131" ht="26.25" hidden="1" customHeight="1" x14ac:dyDescent="0.15">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851"/>
      <c r="BT99" s="852"/>
      <c r="BU99" s="852"/>
      <c r="BV99" s="852"/>
      <c r="BW99" s="852"/>
      <c r="BX99" s="852"/>
      <c r="BY99" s="852"/>
      <c r="BZ99" s="852"/>
      <c r="CA99" s="852"/>
      <c r="CB99" s="852"/>
      <c r="CC99" s="852"/>
      <c r="CD99" s="852"/>
      <c r="CE99" s="852"/>
      <c r="CF99" s="852"/>
      <c r="CG99" s="857"/>
      <c r="CH99" s="854"/>
      <c r="CI99" s="855"/>
      <c r="CJ99" s="855"/>
      <c r="CK99" s="855"/>
      <c r="CL99" s="856"/>
      <c r="CM99" s="854"/>
      <c r="CN99" s="855"/>
      <c r="CO99" s="855"/>
      <c r="CP99" s="855"/>
      <c r="CQ99" s="856"/>
      <c r="CR99" s="854"/>
      <c r="CS99" s="855"/>
      <c r="CT99" s="855"/>
      <c r="CU99" s="855"/>
      <c r="CV99" s="856"/>
      <c r="CW99" s="854"/>
      <c r="CX99" s="855"/>
      <c r="CY99" s="855"/>
      <c r="CZ99" s="855"/>
      <c r="DA99" s="856"/>
      <c r="DB99" s="854"/>
      <c r="DC99" s="855"/>
      <c r="DD99" s="855"/>
      <c r="DE99" s="855"/>
      <c r="DF99" s="856"/>
      <c r="DG99" s="854"/>
      <c r="DH99" s="855"/>
      <c r="DI99" s="855"/>
      <c r="DJ99" s="855"/>
      <c r="DK99" s="856"/>
      <c r="DL99" s="854"/>
      <c r="DM99" s="855"/>
      <c r="DN99" s="855"/>
      <c r="DO99" s="855"/>
      <c r="DP99" s="856"/>
      <c r="DQ99" s="854"/>
      <c r="DR99" s="855"/>
      <c r="DS99" s="855"/>
      <c r="DT99" s="855"/>
      <c r="DU99" s="856"/>
      <c r="DV99" s="851"/>
      <c r="DW99" s="852"/>
      <c r="DX99" s="852"/>
      <c r="DY99" s="852"/>
      <c r="DZ99" s="853"/>
      <c r="EA99" s="224"/>
    </row>
    <row r="100" spans="1:131" ht="26.25" hidden="1" customHeight="1" x14ac:dyDescent="0.15">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851"/>
      <c r="BT100" s="852"/>
      <c r="BU100" s="852"/>
      <c r="BV100" s="852"/>
      <c r="BW100" s="852"/>
      <c r="BX100" s="852"/>
      <c r="BY100" s="852"/>
      <c r="BZ100" s="852"/>
      <c r="CA100" s="852"/>
      <c r="CB100" s="852"/>
      <c r="CC100" s="852"/>
      <c r="CD100" s="852"/>
      <c r="CE100" s="852"/>
      <c r="CF100" s="852"/>
      <c r="CG100" s="857"/>
      <c r="CH100" s="854"/>
      <c r="CI100" s="855"/>
      <c r="CJ100" s="855"/>
      <c r="CK100" s="855"/>
      <c r="CL100" s="856"/>
      <c r="CM100" s="854"/>
      <c r="CN100" s="855"/>
      <c r="CO100" s="855"/>
      <c r="CP100" s="855"/>
      <c r="CQ100" s="856"/>
      <c r="CR100" s="854"/>
      <c r="CS100" s="855"/>
      <c r="CT100" s="855"/>
      <c r="CU100" s="855"/>
      <c r="CV100" s="856"/>
      <c r="CW100" s="854"/>
      <c r="CX100" s="855"/>
      <c r="CY100" s="855"/>
      <c r="CZ100" s="855"/>
      <c r="DA100" s="856"/>
      <c r="DB100" s="854"/>
      <c r="DC100" s="855"/>
      <c r="DD100" s="855"/>
      <c r="DE100" s="855"/>
      <c r="DF100" s="856"/>
      <c r="DG100" s="854"/>
      <c r="DH100" s="855"/>
      <c r="DI100" s="855"/>
      <c r="DJ100" s="855"/>
      <c r="DK100" s="856"/>
      <c r="DL100" s="854"/>
      <c r="DM100" s="855"/>
      <c r="DN100" s="855"/>
      <c r="DO100" s="855"/>
      <c r="DP100" s="856"/>
      <c r="DQ100" s="854"/>
      <c r="DR100" s="855"/>
      <c r="DS100" s="855"/>
      <c r="DT100" s="855"/>
      <c r="DU100" s="856"/>
      <c r="DV100" s="851"/>
      <c r="DW100" s="852"/>
      <c r="DX100" s="852"/>
      <c r="DY100" s="852"/>
      <c r="DZ100" s="853"/>
      <c r="EA100" s="224"/>
    </row>
    <row r="101" spans="1:131" ht="26.25" hidden="1" customHeight="1" x14ac:dyDescent="0.15">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851"/>
      <c r="BT101" s="852"/>
      <c r="BU101" s="852"/>
      <c r="BV101" s="852"/>
      <c r="BW101" s="852"/>
      <c r="BX101" s="852"/>
      <c r="BY101" s="852"/>
      <c r="BZ101" s="852"/>
      <c r="CA101" s="852"/>
      <c r="CB101" s="852"/>
      <c r="CC101" s="852"/>
      <c r="CD101" s="852"/>
      <c r="CE101" s="852"/>
      <c r="CF101" s="852"/>
      <c r="CG101" s="857"/>
      <c r="CH101" s="854"/>
      <c r="CI101" s="855"/>
      <c r="CJ101" s="855"/>
      <c r="CK101" s="855"/>
      <c r="CL101" s="856"/>
      <c r="CM101" s="854"/>
      <c r="CN101" s="855"/>
      <c r="CO101" s="855"/>
      <c r="CP101" s="855"/>
      <c r="CQ101" s="856"/>
      <c r="CR101" s="854"/>
      <c r="CS101" s="855"/>
      <c r="CT101" s="855"/>
      <c r="CU101" s="855"/>
      <c r="CV101" s="856"/>
      <c r="CW101" s="854"/>
      <c r="CX101" s="855"/>
      <c r="CY101" s="855"/>
      <c r="CZ101" s="855"/>
      <c r="DA101" s="856"/>
      <c r="DB101" s="854"/>
      <c r="DC101" s="855"/>
      <c r="DD101" s="855"/>
      <c r="DE101" s="855"/>
      <c r="DF101" s="856"/>
      <c r="DG101" s="854"/>
      <c r="DH101" s="855"/>
      <c r="DI101" s="855"/>
      <c r="DJ101" s="855"/>
      <c r="DK101" s="856"/>
      <c r="DL101" s="854"/>
      <c r="DM101" s="855"/>
      <c r="DN101" s="855"/>
      <c r="DO101" s="855"/>
      <c r="DP101" s="856"/>
      <c r="DQ101" s="854"/>
      <c r="DR101" s="855"/>
      <c r="DS101" s="855"/>
      <c r="DT101" s="855"/>
      <c r="DU101" s="856"/>
      <c r="DV101" s="851"/>
      <c r="DW101" s="852"/>
      <c r="DX101" s="852"/>
      <c r="DY101" s="852"/>
      <c r="DZ101" s="853"/>
      <c r="EA101" s="224"/>
    </row>
    <row r="102" spans="1:131" ht="26.25" customHeight="1" thickBot="1" x14ac:dyDescent="0.2">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396</v>
      </c>
      <c r="BR102" s="776" t="s">
        <v>432</v>
      </c>
      <c r="BS102" s="777"/>
      <c r="BT102" s="777"/>
      <c r="BU102" s="777"/>
      <c r="BV102" s="777"/>
      <c r="BW102" s="777"/>
      <c r="BX102" s="777"/>
      <c r="BY102" s="777"/>
      <c r="BZ102" s="777"/>
      <c r="CA102" s="777"/>
      <c r="CB102" s="777"/>
      <c r="CC102" s="777"/>
      <c r="CD102" s="777"/>
      <c r="CE102" s="777"/>
      <c r="CF102" s="777"/>
      <c r="CG102" s="778"/>
      <c r="CH102" s="877"/>
      <c r="CI102" s="878"/>
      <c r="CJ102" s="878"/>
      <c r="CK102" s="878"/>
      <c r="CL102" s="879"/>
      <c r="CM102" s="877"/>
      <c r="CN102" s="878"/>
      <c r="CO102" s="878"/>
      <c r="CP102" s="878"/>
      <c r="CQ102" s="879"/>
      <c r="CR102" s="880">
        <v>159</v>
      </c>
      <c r="CS102" s="844"/>
      <c r="CT102" s="844"/>
      <c r="CU102" s="844"/>
      <c r="CV102" s="881"/>
      <c r="CW102" s="880">
        <v>55</v>
      </c>
      <c r="CX102" s="844"/>
      <c r="CY102" s="844"/>
      <c r="CZ102" s="844"/>
      <c r="DA102" s="881"/>
      <c r="DB102" s="880" t="s">
        <v>590</v>
      </c>
      <c r="DC102" s="844"/>
      <c r="DD102" s="844"/>
      <c r="DE102" s="844"/>
      <c r="DF102" s="881"/>
      <c r="DG102" s="880" t="s">
        <v>590</v>
      </c>
      <c r="DH102" s="844"/>
      <c r="DI102" s="844"/>
      <c r="DJ102" s="844"/>
      <c r="DK102" s="881"/>
      <c r="DL102" s="880" t="s">
        <v>590</v>
      </c>
      <c r="DM102" s="844"/>
      <c r="DN102" s="844"/>
      <c r="DO102" s="844"/>
      <c r="DP102" s="881"/>
      <c r="DQ102" s="880" t="s">
        <v>590</v>
      </c>
      <c r="DR102" s="844"/>
      <c r="DS102" s="844"/>
      <c r="DT102" s="844"/>
      <c r="DU102" s="881"/>
      <c r="DV102" s="776"/>
      <c r="DW102" s="777"/>
      <c r="DX102" s="777"/>
      <c r="DY102" s="777"/>
      <c r="DZ102" s="904"/>
      <c r="EA102" s="224"/>
    </row>
    <row r="103" spans="1:131" ht="26.25" customHeight="1" x14ac:dyDescent="0.15">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05" t="s">
        <v>433</v>
      </c>
      <c r="BR103" s="905"/>
      <c r="BS103" s="905"/>
      <c r="BT103" s="905"/>
      <c r="BU103" s="905"/>
      <c r="BV103" s="905"/>
      <c r="BW103" s="905"/>
      <c r="BX103" s="905"/>
      <c r="BY103" s="905"/>
      <c r="BZ103" s="905"/>
      <c r="CA103" s="905"/>
      <c r="CB103" s="905"/>
      <c r="CC103" s="905"/>
      <c r="CD103" s="905"/>
      <c r="CE103" s="905"/>
      <c r="CF103" s="905"/>
      <c r="CG103" s="905"/>
      <c r="CH103" s="905"/>
      <c r="CI103" s="905"/>
      <c r="CJ103" s="905"/>
      <c r="CK103" s="905"/>
      <c r="CL103" s="905"/>
      <c r="CM103" s="905"/>
      <c r="CN103" s="905"/>
      <c r="CO103" s="905"/>
      <c r="CP103" s="905"/>
      <c r="CQ103" s="905"/>
      <c r="CR103" s="905"/>
      <c r="CS103" s="905"/>
      <c r="CT103" s="905"/>
      <c r="CU103" s="905"/>
      <c r="CV103" s="905"/>
      <c r="CW103" s="905"/>
      <c r="CX103" s="905"/>
      <c r="CY103" s="905"/>
      <c r="CZ103" s="905"/>
      <c r="DA103" s="905"/>
      <c r="DB103" s="905"/>
      <c r="DC103" s="905"/>
      <c r="DD103" s="905"/>
      <c r="DE103" s="905"/>
      <c r="DF103" s="905"/>
      <c r="DG103" s="905"/>
      <c r="DH103" s="905"/>
      <c r="DI103" s="905"/>
      <c r="DJ103" s="905"/>
      <c r="DK103" s="905"/>
      <c r="DL103" s="905"/>
      <c r="DM103" s="905"/>
      <c r="DN103" s="905"/>
      <c r="DO103" s="905"/>
      <c r="DP103" s="905"/>
      <c r="DQ103" s="905"/>
      <c r="DR103" s="905"/>
      <c r="DS103" s="905"/>
      <c r="DT103" s="905"/>
      <c r="DU103" s="905"/>
      <c r="DV103" s="905"/>
      <c r="DW103" s="905"/>
      <c r="DX103" s="905"/>
      <c r="DY103" s="905"/>
      <c r="DZ103" s="905"/>
      <c r="EA103" s="224"/>
    </row>
    <row r="104" spans="1:131" ht="26.25" customHeight="1" x14ac:dyDescent="0.15">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06" t="s">
        <v>434</v>
      </c>
      <c r="BR104" s="906"/>
      <c r="BS104" s="906"/>
      <c r="BT104" s="906"/>
      <c r="BU104" s="906"/>
      <c r="BV104" s="906"/>
      <c r="BW104" s="906"/>
      <c r="BX104" s="906"/>
      <c r="BY104" s="906"/>
      <c r="BZ104" s="906"/>
      <c r="CA104" s="906"/>
      <c r="CB104" s="906"/>
      <c r="CC104" s="906"/>
      <c r="CD104" s="906"/>
      <c r="CE104" s="906"/>
      <c r="CF104" s="906"/>
      <c r="CG104" s="906"/>
      <c r="CH104" s="906"/>
      <c r="CI104" s="906"/>
      <c r="CJ104" s="906"/>
      <c r="CK104" s="906"/>
      <c r="CL104" s="906"/>
      <c r="CM104" s="906"/>
      <c r="CN104" s="906"/>
      <c r="CO104" s="906"/>
      <c r="CP104" s="906"/>
      <c r="CQ104" s="906"/>
      <c r="CR104" s="906"/>
      <c r="CS104" s="906"/>
      <c r="CT104" s="906"/>
      <c r="CU104" s="906"/>
      <c r="CV104" s="906"/>
      <c r="CW104" s="906"/>
      <c r="CX104" s="906"/>
      <c r="CY104" s="906"/>
      <c r="CZ104" s="906"/>
      <c r="DA104" s="906"/>
      <c r="DB104" s="906"/>
      <c r="DC104" s="906"/>
      <c r="DD104" s="906"/>
      <c r="DE104" s="906"/>
      <c r="DF104" s="906"/>
      <c r="DG104" s="906"/>
      <c r="DH104" s="906"/>
      <c r="DI104" s="906"/>
      <c r="DJ104" s="906"/>
      <c r="DK104" s="906"/>
      <c r="DL104" s="906"/>
      <c r="DM104" s="906"/>
      <c r="DN104" s="906"/>
      <c r="DO104" s="906"/>
      <c r="DP104" s="906"/>
      <c r="DQ104" s="906"/>
      <c r="DR104" s="906"/>
      <c r="DS104" s="906"/>
      <c r="DT104" s="906"/>
      <c r="DU104" s="906"/>
      <c r="DV104" s="906"/>
      <c r="DW104" s="906"/>
      <c r="DX104" s="906"/>
      <c r="DY104" s="906"/>
      <c r="DZ104" s="906"/>
      <c r="EA104" s="224"/>
    </row>
    <row r="105" spans="1:131" ht="11.25" customHeight="1" x14ac:dyDescent="0.15">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43" t="s">
        <v>435</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436</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07" t="s">
        <v>437</v>
      </c>
      <c r="B108" s="908"/>
      <c r="C108" s="908"/>
      <c r="D108" s="908"/>
      <c r="E108" s="908"/>
      <c r="F108" s="908"/>
      <c r="G108" s="908"/>
      <c r="H108" s="908"/>
      <c r="I108" s="908"/>
      <c r="J108" s="908"/>
      <c r="K108" s="908"/>
      <c r="L108" s="908"/>
      <c r="M108" s="908"/>
      <c r="N108" s="908"/>
      <c r="O108" s="908"/>
      <c r="P108" s="908"/>
      <c r="Q108" s="908"/>
      <c r="R108" s="908"/>
      <c r="S108" s="908"/>
      <c r="T108" s="908"/>
      <c r="U108" s="908"/>
      <c r="V108" s="908"/>
      <c r="W108" s="908"/>
      <c r="X108" s="908"/>
      <c r="Y108" s="908"/>
      <c r="Z108" s="908"/>
      <c r="AA108" s="908"/>
      <c r="AB108" s="908"/>
      <c r="AC108" s="908"/>
      <c r="AD108" s="908"/>
      <c r="AE108" s="908"/>
      <c r="AF108" s="908"/>
      <c r="AG108" s="908"/>
      <c r="AH108" s="908"/>
      <c r="AI108" s="908"/>
      <c r="AJ108" s="908"/>
      <c r="AK108" s="908"/>
      <c r="AL108" s="908"/>
      <c r="AM108" s="908"/>
      <c r="AN108" s="908"/>
      <c r="AO108" s="908"/>
      <c r="AP108" s="908"/>
      <c r="AQ108" s="908"/>
      <c r="AR108" s="908"/>
      <c r="AS108" s="908"/>
      <c r="AT108" s="909"/>
      <c r="AU108" s="907" t="s">
        <v>438</v>
      </c>
      <c r="AV108" s="908"/>
      <c r="AW108" s="908"/>
      <c r="AX108" s="908"/>
      <c r="AY108" s="908"/>
      <c r="AZ108" s="908"/>
      <c r="BA108" s="908"/>
      <c r="BB108" s="908"/>
      <c r="BC108" s="908"/>
      <c r="BD108" s="908"/>
      <c r="BE108" s="908"/>
      <c r="BF108" s="908"/>
      <c r="BG108" s="908"/>
      <c r="BH108" s="908"/>
      <c r="BI108" s="908"/>
      <c r="BJ108" s="908"/>
      <c r="BK108" s="908"/>
      <c r="BL108" s="908"/>
      <c r="BM108" s="908"/>
      <c r="BN108" s="908"/>
      <c r="BO108" s="908"/>
      <c r="BP108" s="908"/>
      <c r="BQ108" s="908"/>
      <c r="BR108" s="908"/>
      <c r="BS108" s="908"/>
      <c r="BT108" s="908"/>
      <c r="BU108" s="908"/>
      <c r="BV108" s="908"/>
      <c r="BW108" s="908"/>
      <c r="BX108" s="908"/>
      <c r="BY108" s="908"/>
      <c r="BZ108" s="908"/>
      <c r="CA108" s="908"/>
      <c r="CB108" s="908"/>
      <c r="CC108" s="908"/>
      <c r="CD108" s="908"/>
      <c r="CE108" s="908"/>
      <c r="CF108" s="908"/>
      <c r="CG108" s="908"/>
      <c r="CH108" s="908"/>
      <c r="CI108" s="908"/>
      <c r="CJ108" s="908"/>
      <c r="CK108" s="908"/>
      <c r="CL108" s="908"/>
      <c r="CM108" s="908"/>
      <c r="CN108" s="908"/>
      <c r="CO108" s="908"/>
      <c r="CP108" s="908"/>
      <c r="CQ108" s="908"/>
      <c r="CR108" s="908"/>
      <c r="CS108" s="908"/>
      <c r="CT108" s="908"/>
      <c r="CU108" s="908"/>
      <c r="CV108" s="908"/>
      <c r="CW108" s="908"/>
      <c r="CX108" s="908"/>
      <c r="CY108" s="908"/>
      <c r="CZ108" s="908"/>
      <c r="DA108" s="908"/>
      <c r="DB108" s="908"/>
      <c r="DC108" s="908"/>
      <c r="DD108" s="908"/>
      <c r="DE108" s="908"/>
      <c r="DF108" s="908"/>
      <c r="DG108" s="908"/>
      <c r="DH108" s="908"/>
      <c r="DI108" s="908"/>
      <c r="DJ108" s="908"/>
      <c r="DK108" s="908"/>
      <c r="DL108" s="908"/>
      <c r="DM108" s="908"/>
      <c r="DN108" s="908"/>
      <c r="DO108" s="908"/>
      <c r="DP108" s="908"/>
      <c r="DQ108" s="908"/>
      <c r="DR108" s="908"/>
      <c r="DS108" s="908"/>
      <c r="DT108" s="908"/>
      <c r="DU108" s="908"/>
      <c r="DV108" s="908"/>
      <c r="DW108" s="908"/>
      <c r="DX108" s="908"/>
      <c r="DY108" s="908"/>
      <c r="DZ108" s="909"/>
    </row>
    <row r="109" spans="1:131" s="224" customFormat="1" ht="26.25" customHeight="1" x14ac:dyDescent="0.15">
      <c r="A109" s="902" t="s">
        <v>439</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440</v>
      </c>
      <c r="AB109" s="883"/>
      <c r="AC109" s="883"/>
      <c r="AD109" s="883"/>
      <c r="AE109" s="884"/>
      <c r="AF109" s="882" t="s">
        <v>441</v>
      </c>
      <c r="AG109" s="883"/>
      <c r="AH109" s="883"/>
      <c r="AI109" s="883"/>
      <c r="AJ109" s="884"/>
      <c r="AK109" s="882" t="s">
        <v>312</v>
      </c>
      <c r="AL109" s="883"/>
      <c r="AM109" s="883"/>
      <c r="AN109" s="883"/>
      <c r="AO109" s="884"/>
      <c r="AP109" s="882" t="s">
        <v>442</v>
      </c>
      <c r="AQ109" s="883"/>
      <c r="AR109" s="883"/>
      <c r="AS109" s="883"/>
      <c r="AT109" s="885"/>
      <c r="AU109" s="902" t="s">
        <v>439</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440</v>
      </c>
      <c r="BR109" s="883"/>
      <c r="BS109" s="883"/>
      <c r="BT109" s="883"/>
      <c r="BU109" s="884"/>
      <c r="BV109" s="882" t="s">
        <v>441</v>
      </c>
      <c r="BW109" s="883"/>
      <c r="BX109" s="883"/>
      <c r="BY109" s="883"/>
      <c r="BZ109" s="884"/>
      <c r="CA109" s="882" t="s">
        <v>312</v>
      </c>
      <c r="CB109" s="883"/>
      <c r="CC109" s="883"/>
      <c r="CD109" s="883"/>
      <c r="CE109" s="884"/>
      <c r="CF109" s="903" t="s">
        <v>442</v>
      </c>
      <c r="CG109" s="903"/>
      <c r="CH109" s="903"/>
      <c r="CI109" s="903"/>
      <c r="CJ109" s="903"/>
      <c r="CK109" s="882" t="s">
        <v>443</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440</v>
      </c>
      <c r="DH109" s="883"/>
      <c r="DI109" s="883"/>
      <c r="DJ109" s="883"/>
      <c r="DK109" s="884"/>
      <c r="DL109" s="882" t="s">
        <v>441</v>
      </c>
      <c r="DM109" s="883"/>
      <c r="DN109" s="883"/>
      <c r="DO109" s="883"/>
      <c r="DP109" s="884"/>
      <c r="DQ109" s="882" t="s">
        <v>312</v>
      </c>
      <c r="DR109" s="883"/>
      <c r="DS109" s="883"/>
      <c r="DT109" s="883"/>
      <c r="DU109" s="884"/>
      <c r="DV109" s="882" t="s">
        <v>442</v>
      </c>
      <c r="DW109" s="883"/>
      <c r="DX109" s="883"/>
      <c r="DY109" s="883"/>
      <c r="DZ109" s="885"/>
    </row>
    <row r="110" spans="1:131" s="224" customFormat="1" ht="26.25" customHeight="1" x14ac:dyDescent="0.15">
      <c r="A110" s="886" t="s">
        <v>444</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6041092</v>
      </c>
      <c r="AB110" s="890"/>
      <c r="AC110" s="890"/>
      <c r="AD110" s="890"/>
      <c r="AE110" s="891"/>
      <c r="AF110" s="892">
        <v>5902942</v>
      </c>
      <c r="AG110" s="890"/>
      <c r="AH110" s="890"/>
      <c r="AI110" s="890"/>
      <c r="AJ110" s="891"/>
      <c r="AK110" s="892">
        <v>5790786</v>
      </c>
      <c r="AL110" s="890"/>
      <c r="AM110" s="890"/>
      <c r="AN110" s="890"/>
      <c r="AO110" s="891"/>
      <c r="AP110" s="893">
        <v>18.3</v>
      </c>
      <c r="AQ110" s="894"/>
      <c r="AR110" s="894"/>
      <c r="AS110" s="894"/>
      <c r="AT110" s="895"/>
      <c r="AU110" s="896" t="s">
        <v>75</v>
      </c>
      <c r="AV110" s="897"/>
      <c r="AW110" s="897"/>
      <c r="AX110" s="897"/>
      <c r="AY110" s="897"/>
      <c r="AZ110" s="919" t="s">
        <v>445</v>
      </c>
      <c r="BA110" s="887"/>
      <c r="BB110" s="887"/>
      <c r="BC110" s="887"/>
      <c r="BD110" s="887"/>
      <c r="BE110" s="887"/>
      <c r="BF110" s="887"/>
      <c r="BG110" s="887"/>
      <c r="BH110" s="887"/>
      <c r="BI110" s="887"/>
      <c r="BJ110" s="887"/>
      <c r="BK110" s="887"/>
      <c r="BL110" s="887"/>
      <c r="BM110" s="887"/>
      <c r="BN110" s="887"/>
      <c r="BO110" s="887"/>
      <c r="BP110" s="888"/>
      <c r="BQ110" s="920">
        <v>65940271</v>
      </c>
      <c r="BR110" s="921"/>
      <c r="BS110" s="921"/>
      <c r="BT110" s="921"/>
      <c r="BU110" s="921"/>
      <c r="BV110" s="921">
        <v>69049502</v>
      </c>
      <c r="BW110" s="921"/>
      <c r="BX110" s="921"/>
      <c r="BY110" s="921"/>
      <c r="BZ110" s="921"/>
      <c r="CA110" s="921">
        <v>66250295</v>
      </c>
      <c r="CB110" s="921"/>
      <c r="CC110" s="921"/>
      <c r="CD110" s="921"/>
      <c r="CE110" s="921"/>
      <c r="CF110" s="934">
        <v>208.9</v>
      </c>
      <c r="CG110" s="935"/>
      <c r="CH110" s="935"/>
      <c r="CI110" s="935"/>
      <c r="CJ110" s="935"/>
      <c r="CK110" s="936" t="s">
        <v>446</v>
      </c>
      <c r="CL110" s="937"/>
      <c r="CM110" s="919" t="s">
        <v>447</v>
      </c>
      <c r="CN110" s="887"/>
      <c r="CO110" s="887"/>
      <c r="CP110" s="887"/>
      <c r="CQ110" s="887"/>
      <c r="CR110" s="887"/>
      <c r="CS110" s="887"/>
      <c r="CT110" s="887"/>
      <c r="CU110" s="887"/>
      <c r="CV110" s="887"/>
      <c r="CW110" s="887"/>
      <c r="CX110" s="887"/>
      <c r="CY110" s="887"/>
      <c r="CZ110" s="887"/>
      <c r="DA110" s="887"/>
      <c r="DB110" s="887"/>
      <c r="DC110" s="887"/>
      <c r="DD110" s="887"/>
      <c r="DE110" s="887"/>
      <c r="DF110" s="888"/>
      <c r="DG110" s="920" t="s">
        <v>448</v>
      </c>
      <c r="DH110" s="921"/>
      <c r="DI110" s="921"/>
      <c r="DJ110" s="921"/>
      <c r="DK110" s="921"/>
      <c r="DL110" s="921" t="s">
        <v>448</v>
      </c>
      <c r="DM110" s="921"/>
      <c r="DN110" s="921"/>
      <c r="DO110" s="921"/>
      <c r="DP110" s="921"/>
      <c r="DQ110" s="921" t="s">
        <v>131</v>
      </c>
      <c r="DR110" s="921"/>
      <c r="DS110" s="921"/>
      <c r="DT110" s="921"/>
      <c r="DU110" s="921"/>
      <c r="DV110" s="922" t="s">
        <v>449</v>
      </c>
      <c r="DW110" s="922"/>
      <c r="DX110" s="922"/>
      <c r="DY110" s="922"/>
      <c r="DZ110" s="923"/>
    </row>
    <row r="111" spans="1:131" s="224" customFormat="1" ht="26.25" customHeight="1" x14ac:dyDescent="0.15">
      <c r="A111" s="924" t="s">
        <v>450</v>
      </c>
      <c r="B111" s="925"/>
      <c r="C111" s="925"/>
      <c r="D111" s="925"/>
      <c r="E111" s="925"/>
      <c r="F111" s="925"/>
      <c r="G111" s="925"/>
      <c r="H111" s="925"/>
      <c r="I111" s="925"/>
      <c r="J111" s="925"/>
      <c r="K111" s="925"/>
      <c r="L111" s="925"/>
      <c r="M111" s="925"/>
      <c r="N111" s="925"/>
      <c r="O111" s="925"/>
      <c r="P111" s="925"/>
      <c r="Q111" s="925"/>
      <c r="R111" s="925"/>
      <c r="S111" s="925"/>
      <c r="T111" s="925"/>
      <c r="U111" s="925"/>
      <c r="V111" s="925"/>
      <c r="W111" s="925"/>
      <c r="X111" s="925"/>
      <c r="Y111" s="925"/>
      <c r="Z111" s="926"/>
      <c r="AA111" s="927" t="s">
        <v>131</v>
      </c>
      <c r="AB111" s="928"/>
      <c r="AC111" s="928"/>
      <c r="AD111" s="928"/>
      <c r="AE111" s="929"/>
      <c r="AF111" s="930" t="s">
        <v>449</v>
      </c>
      <c r="AG111" s="928"/>
      <c r="AH111" s="928"/>
      <c r="AI111" s="928"/>
      <c r="AJ111" s="929"/>
      <c r="AK111" s="930" t="s">
        <v>448</v>
      </c>
      <c r="AL111" s="928"/>
      <c r="AM111" s="928"/>
      <c r="AN111" s="928"/>
      <c r="AO111" s="929"/>
      <c r="AP111" s="931" t="s">
        <v>451</v>
      </c>
      <c r="AQ111" s="932"/>
      <c r="AR111" s="932"/>
      <c r="AS111" s="932"/>
      <c r="AT111" s="933"/>
      <c r="AU111" s="898"/>
      <c r="AV111" s="899"/>
      <c r="AW111" s="899"/>
      <c r="AX111" s="899"/>
      <c r="AY111" s="899"/>
      <c r="AZ111" s="912" t="s">
        <v>452</v>
      </c>
      <c r="BA111" s="913"/>
      <c r="BB111" s="913"/>
      <c r="BC111" s="913"/>
      <c r="BD111" s="913"/>
      <c r="BE111" s="913"/>
      <c r="BF111" s="913"/>
      <c r="BG111" s="913"/>
      <c r="BH111" s="913"/>
      <c r="BI111" s="913"/>
      <c r="BJ111" s="913"/>
      <c r="BK111" s="913"/>
      <c r="BL111" s="913"/>
      <c r="BM111" s="913"/>
      <c r="BN111" s="913"/>
      <c r="BO111" s="913"/>
      <c r="BP111" s="914"/>
      <c r="BQ111" s="915">
        <v>1546799</v>
      </c>
      <c r="BR111" s="916"/>
      <c r="BS111" s="916"/>
      <c r="BT111" s="916"/>
      <c r="BU111" s="916"/>
      <c r="BV111" s="916">
        <v>1551454</v>
      </c>
      <c r="BW111" s="916"/>
      <c r="BX111" s="916"/>
      <c r="BY111" s="916"/>
      <c r="BZ111" s="916"/>
      <c r="CA111" s="916">
        <v>1560896</v>
      </c>
      <c r="CB111" s="916"/>
      <c r="CC111" s="916"/>
      <c r="CD111" s="916"/>
      <c r="CE111" s="916"/>
      <c r="CF111" s="910">
        <v>4.9000000000000004</v>
      </c>
      <c r="CG111" s="911"/>
      <c r="CH111" s="911"/>
      <c r="CI111" s="911"/>
      <c r="CJ111" s="911"/>
      <c r="CK111" s="938"/>
      <c r="CL111" s="939"/>
      <c r="CM111" s="912" t="s">
        <v>453</v>
      </c>
      <c r="CN111" s="913"/>
      <c r="CO111" s="913"/>
      <c r="CP111" s="913"/>
      <c r="CQ111" s="913"/>
      <c r="CR111" s="913"/>
      <c r="CS111" s="913"/>
      <c r="CT111" s="913"/>
      <c r="CU111" s="913"/>
      <c r="CV111" s="913"/>
      <c r="CW111" s="913"/>
      <c r="CX111" s="913"/>
      <c r="CY111" s="913"/>
      <c r="CZ111" s="913"/>
      <c r="DA111" s="913"/>
      <c r="DB111" s="913"/>
      <c r="DC111" s="913"/>
      <c r="DD111" s="913"/>
      <c r="DE111" s="913"/>
      <c r="DF111" s="914"/>
      <c r="DG111" s="915" t="s">
        <v>448</v>
      </c>
      <c r="DH111" s="916"/>
      <c r="DI111" s="916"/>
      <c r="DJ111" s="916"/>
      <c r="DK111" s="916"/>
      <c r="DL111" s="916" t="s">
        <v>448</v>
      </c>
      <c r="DM111" s="916"/>
      <c r="DN111" s="916"/>
      <c r="DO111" s="916"/>
      <c r="DP111" s="916"/>
      <c r="DQ111" s="916" t="s">
        <v>449</v>
      </c>
      <c r="DR111" s="916"/>
      <c r="DS111" s="916"/>
      <c r="DT111" s="916"/>
      <c r="DU111" s="916"/>
      <c r="DV111" s="917" t="s">
        <v>448</v>
      </c>
      <c r="DW111" s="917"/>
      <c r="DX111" s="917"/>
      <c r="DY111" s="917"/>
      <c r="DZ111" s="918"/>
    </row>
    <row r="112" spans="1:131" s="224" customFormat="1" ht="26.25" customHeight="1" x14ac:dyDescent="0.15">
      <c r="A112" s="942" t="s">
        <v>454</v>
      </c>
      <c r="B112" s="943"/>
      <c r="C112" s="913" t="s">
        <v>455</v>
      </c>
      <c r="D112" s="913"/>
      <c r="E112" s="913"/>
      <c r="F112" s="913"/>
      <c r="G112" s="913"/>
      <c r="H112" s="913"/>
      <c r="I112" s="913"/>
      <c r="J112" s="913"/>
      <c r="K112" s="913"/>
      <c r="L112" s="913"/>
      <c r="M112" s="913"/>
      <c r="N112" s="913"/>
      <c r="O112" s="913"/>
      <c r="P112" s="913"/>
      <c r="Q112" s="913"/>
      <c r="R112" s="913"/>
      <c r="S112" s="913"/>
      <c r="T112" s="913"/>
      <c r="U112" s="913"/>
      <c r="V112" s="913"/>
      <c r="W112" s="913"/>
      <c r="X112" s="913"/>
      <c r="Y112" s="913"/>
      <c r="Z112" s="914"/>
      <c r="AA112" s="948" t="s">
        <v>448</v>
      </c>
      <c r="AB112" s="949"/>
      <c r="AC112" s="949"/>
      <c r="AD112" s="949"/>
      <c r="AE112" s="950"/>
      <c r="AF112" s="951" t="s">
        <v>131</v>
      </c>
      <c r="AG112" s="949"/>
      <c r="AH112" s="949"/>
      <c r="AI112" s="949"/>
      <c r="AJ112" s="950"/>
      <c r="AK112" s="951" t="s">
        <v>448</v>
      </c>
      <c r="AL112" s="949"/>
      <c r="AM112" s="949"/>
      <c r="AN112" s="949"/>
      <c r="AO112" s="950"/>
      <c r="AP112" s="952" t="s">
        <v>448</v>
      </c>
      <c r="AQ112" s="953"/>
      <c r="AR112" s="953"/>
      <c r="AS112" s="953"/>
      <c r="AT112" s="954"/>
      <c r="AU112" s="898"/>
      <c r="AV112" s="899"/>
      <c r="AW112" s="899"/>
      <c r="AX112" s="899"/>
      <c r="AY112" s="899"/>
      <c r="AZ112" s="912" t="s">
        <v>456</v>
      </c>
      <c r="BA112" s="913"/>
      <c r="BB112" s="913"/>
      <c r="BC112" s="913"/>
      <c r="BD112" s="913"/>
      <c r="BE112" s="913"/>
      <c r="BF112" s="913"/>
      <c r="BG112" s="913"/>
      <c r="BH112" s="913"/>
      <c r="BI112" s="913"/>
      <c r="BJ112" s="913"/>
      <c r="BK112" s="913"/>
      <c r="BL112" s="913"/>
      <c r="BM112" s="913"/>
      <c r="BN112" s="913"/>
      <c r="BO112" s="913"/>
      <c r="BP112" s="914"/>
      <c r="BQ112" s="915">
        <v>19162578</v>
      </c>
      <c r="BR112" s="916"/>
      <c r="BS112" s="916"/>
      <c r="BT112" s="916"/>
      <c r="BU112" s="916"/>
      <c r="BV112" s="916">
        <v>22692693</v>
      </c>
      <c r="BW112" s="916"/>
      <c r="BX112" s="916"/>
      <c r="BY112" s="916"/>
      <c r="BZ112" s="916"/>
      <c r="CA112" s="916">
        <v>22865709</v>
      </c>
      <c r="CB112" s="916"/>
      <c r="CC112" s="916"/>
      <c r="CD112" s="916"/>
      <c r="CE112" s="916"/>
      <c r="CF112" s="910">
        <v>72.099999999999994</v>
      </c>
      <c r="CG112" s="911"/>
      <c r="CH112" s="911"/>
      <c r="CI112" s="911"/>
      <c r="CJ112" s="911"/>
      <c r="CK112" s="938"/>
      <c r="CL112" s="939"/>
      <c r="CM112" s="912" t="s">
        <v>457</v>
      </c>
      <c r="CN112" s="913"/>
      <c r="CO112" s="913"/>
      <c r="CP112" s="913"/>
      <c r="CQ112" s="913"/>
      <c r="CR112" s="913"/>
      <c r="CS112" s="913"/>
      <c r="CT112" s="913"/>
      <c r="CU112" s="913"/>
      <c r="CV112" s="913"/>
      <c r="CW112" s="913"/>
      <c r="CX112" s="913"/>
      <c r="CY112" s="913"/>
      <c r="CZ112" s="913"/>
      <c r="DA112" s="913"/>
      <c r="DB112" s="913"/>
      <c r="DC112" s="913"/>
      <c r="DD112" s="913"/>
      <c r="DE112" s="913"/>
      <c r="DF112" s="914"/>
      <c r="DG112" s="915" t="s">
        <v>448</v>
      </c>
      <c r="DH112" s="916"/>
      <c r="DI112" s="916"/>
      <c r="DJ112" s="916"/>
      <c r="DK112" s="916"/>
      <c r="DL112" s="916" t="s">
        <v>131</v>
      </c>
      <c r="DM112" s="916"/>
      <c r="DN112" s="916"/>
      <c r="DO112" s="916"/>
      <c r="DP112" s="916"/>
      <c r="DQ112" s="916" t="s">
        <v>449</v>
      </c>
      <c r="DR112" s="916"/>
      <c r="DS112" s="916"/>
      <c r="DT112" s="916"/>
      <c r="DU112" s="916"/>
      <c r="DV112" s="917" t="s">
        <v>449</v>
      </c>
      <c r="DW112" s="917"/>
      <c r="DX112" s="917"/>
      <c r="DY112" s="917"/>
      <c r="DZ112" s="918"/>
    </row>
    <row r="113" spans="1:130" s="224" customFormat="1" ht="26.25" customHeight="1" x14ac:dyDescent="0.15">
      <c r="A113" s="944"/>
      <c r="B113" s="945"/>
      <c r="C113" s="913" t="s">
        <v>458</v>
      </c>
      <c r="D113" s="913"/>
      <c r="E113" s="913"/>
      <c r="F113" s="913"/>
      <c r="G113" s="913"/>
      <c r="H113" s="913"/>
      <c r="I113" s="913"/>
      <c r="J113" s="913"/>
      <c r="K113" s="913"/>
      <c r="L113" s="913"/>
      <c r="M113" s="913"/>
      <c r="N113" s="913"/>
      <c r="O113" s="913"/>
      <c r="P113" s="913"/>
      <c r="Q113" s="913"/>
      <c r="R113" s="913"/>
      <c r="S113" s="913"/>
      <c r="T113" s="913"/>
      <c r="U113" s="913"/>
      <c r="V113" s="913"/>
      <c r="W113" s="913"/>
      <c r="X113" s="913"/>
      <c r="Y113" s="913"/>
      <c r="Z113" s="914"/>
      <c r="AA113" s="927">
        <v>1579340</v>
      </c>
      <c r="AB113" s="928"/>
      <c r="AC113" s="928"/>
      <c r="AD113" s="928"/>
      <c r="AE113" s="929"/>
      <c r="AF113" s="930">
        <v>1973871</v>
      </c>
      <c r="AG113" s="928"/>
      <c r="AH113" s="928"/>
      <c r="AI113" s="928"/>
      <c r="AJ113" s="929"/>
      <c r="AK113" s="930">
        <v>1976639</v>
      </c>
      <c r="AL113" s="928"/>
      <c r="AM113" s="928"/>
      <c r="AN113" s="928"/>
      <c r="AO113" s="929"/>
      <c r="AP113" s="931">
        <v>6.2</v>
      </c>
      <c r="AQ113" s="932"/>
      <c r="AR113" s="932"/>
      <c r="AS113" s="932"/>
      <c r="AT113" s="933"/>
      <c r="AU113" s="898"/>
      <c r="AV113" s="899"/>
      <c r="AW113" s="899"/>
      <c r="AX113" s="899"/>
      <c r="AY113" s="899"/>
      <c r="AZ113" s="912" t="s">
        <v>459</v>
      </c>
      <c r="BA113" s="913"/>
      <c r="BB113" s="913"/>
      <c r="BC113" s="913"/>
      <c r="BD113" s="913"/>
      <c r="BE113" s="913"/>
      <c r="BF113" s="913"/>
      <c r="BG113" s="913"/>
      <c r="BH113" s="913"/>
      <c r="BI113" s="913"/>
      <c r="BJ113" s="913"/>
      <c r="BK113" s="913"/>
      <c r="BL113" s="913"/>
      <c r="BM113" s="913"/>
      <c r="BN113" s="913"/>
      <c r="BO113" s="913"/>
      <c r="BP113" s="914"/>
      <c r="BQ113" s="915">
        <v>6253316</v>
      </c>
      <c r="BR113" s="916"/>
      <c r="BS113" s="916"/>
      <c r="BT113" s="916"/>
      <c r="BU113" s="916"/>
      <c r="BV113" s="916">
        <v>312395</v>
      </c>
      <c r="BW113" s="916"/>
      <c r="BX113" s="916"/>
      <c r="BY113" s="916"/>
      <c r="BZ113" s="916"/>
      <c r="CA113" s="916">
        <v>252370</v>
      </c>
      <c r="CB113" s="916"/>
      <c r="CC113" s="916"/>
      <c r="CD113" s="916"/>
      <c r="CE113" s="916"/>
      <c r="CF113" s="910">
        <v>0.8</v>
      </c>
      <c r="CG113" s="911"/>
      <c r="CH113" s="911"/>
      <c r="CI113" s="911"/>
      <c r="CJ113" s="911"/>
      <c r="CK113" s="938"/>
      <c r="CL113" s="939"/>
      <c r="CM113" s="912" t="s">
        <v>460</v>
      </c>
      <c r="CN113" s="913"/>
      <c r="CO113" s="913"/>
      <c r="CP113" s="913"/>
      <c r="CQ113" s="913"/>
      <c r="CR113" s="913"/>
      <c r="CS113" s="913"/>
      <c r="CT113" s="913"/>
      <c r="CU113" s="913"/>
      <c r="CV113" s="913"/>
      <c r="CW113" s="913"/>
      <c r="CX113" s="913"/>
      <c r="CY113" s="913"/>
      <c r="CZ113" s="913"/>
      <c r="DA113" s="913"/>
      <c r="DB113" s="913"/>
      <c r="DC113" s="913"/>
      <c r="DD113" s="913"/>
      <c r="DE113" s="913"/>
      <c r="DF113" s="914"/>
      <c r="DG113" s="948" t="s">
        <v>448</v>
      </c>
      <c r="DH113" s="949"/>
      <c r="DI113" s="949"/>
      <c r="DJ113" s="949"/>
      <c r="DK113" s="950"/>
      <c r="DL113" s="951" t="s">
        <v>448</v>
      </c>
      <c r="DM113" s="949"/>
      <c r="DN113" s="949"/>
      <c r="DO113" s="949"/>
      <c r="DP113" s="950"/>
      <c r="DQ113" s="951" t="s">
        <v>448</v>
      </c>
      <c r="DR113" s="949"/>
      <c r="DS113" s="949"/>
      <c r="DT113" s="949"/>
      <c r="DU113" s="950"/>
      <c r="DV113" s="952" t="s">
        <v>449</v>
      </c>
      <c r="DW113" s="953"/>
      <c r="DX113" s="953"/>
      <c r="DY113" s="953"/>
      <c r="DZ113" s="954"/>
    </row>
    <row r="114" spans="1:130" s="224" customFormat="1" ht="26.25" customHeight="1" x14ac:dyDescent="0.15">
      <c r="A114" s="944"/>
      <c r="B114" s="945"/>
      <c r="C114" s="913" t="s">
        <v>461</v>
      </c>
      <c r="D114" s="913"/>
      <c r="E114" s="913"/>
      <c r="F114" s="913"/>
      <c r="G114" s="913"/>
      <c r="H114" s="913"/>
      <c r="I114" s="913"/>
      <c r="J114" s="913"/>
      <c r="K114" s="913"/>
      <c r="L114" s="913"/>
      <c r="M114" s="913"/>
      <c r="N114" s="913"/>
      <c r="O114" s="913"/>
      <c r="P114" s="913"/>
      <c r="Q114" s="913"/>
      <c r="R114" s="913"/>
      <c r="S114" s="913"/>
      <c r="T114" s="913"/>
      <c r="U114" s="913"/>
      <c r="V114" s="913"/>
      <c r="W114" s="913"/>
      <c r="X114" s="913"/>
      <c r="Y114" s="913"/>
      <c r="Z114" s="914"/>
      <c r="AA114" s="948">
        <v>513310</v>
      </c>
      <c r="AB114" s="949"/>
      <c r="AC114" s="949"/>
      <c r="AD114" s="949"/>
      <c r="AE114" s="950"/>
      <c r="AF114" s="951">
        <v>85006</v>
      </c>
      <c r="AG114" s="949"/>
      <c r="AH114" s="949"/>
      <c r="AI114" s="949"/>
      <c r="AJ114" s="950"/>
      <c r="AK114" s="951">
        <v>113463</v>
      </c>
      <c r="AL114" s="949"/>
      <c r="AM114" s="949"/>
      <c r="AN114" s="949"/>
      <c r="AO114" s="950"/>
      <c r="AP114" s="952">
        <v>0.4</v>
      </c>
      <c r="AQ114" s="953"/>
      <c r="AR114" s="953"/>
      <c r="AS114" s="953"/>
      <c r="AT114" s="954"/>
      <c r="AU114" s="898"/>
      <c r="AV114" s="899"/>
      <c r="AW114" s="899"/>
      <c r="AX114" s="899"/>
      <c r="AY114" s="899"/>
      <c r="AZ114" s="912" t="s">
        <v>462</v>
      </c>
      <c r="BA114" s="913"/>
      <c r="BB114" s="913"/>
      <c r="BC114" s="913"/>
      <c r="BD114" s="913"/>
      <c r="BE114" s="913"/>
      <c r="BF114" s="913"/>
      <c r="BG114" s="913"/>
      <c r="BH114" s="913"/>
      <c r="BI114" s="913"/>
      <c r="BJ114" s="913"/>
      <c r="BK114" s="913"/>
      <c r="BL114" s="913"/>
      <c r="BM114" s="913"/>
      <c r="BN114" s="913"/>
      <c r="BO114" s="913"/>
      <c r="BP114" s="914"/>
      <c r="BQ114" s="915">
        <v>11224635</v>
      </c>
      <c r="BR114" s="916"/>
      <c r="BS114" s="916"/>
      <c r="BT114" s="916"/>
      <c r="BU114" s="916"/>
      <c r="BV114" s="916">
        <v>11243104</v>
      </c>
      <c r="BW114" s="916"/>
      <c r="BX114" s="916"/>
      <c r="BY114" s="916"/>
      <c r="BZ114" s="916"/>
      <c r="CA114" s="916">
        <v>11003814</v>
      </c>
      <c r="CB114" s="916"/>
      <c r="CC114" s="916"/>
      <c r="CD114" s="916"/>
      <c r="CE114" s="916"/>
      <c r="CF114" s="910">
        <v>34.700000000000003</v>
      </c>
      <c r="CG114" s="911"/>
      <c r="CH114" s="911"/>
      <c r="CI114" s="911"/>
      <c r="CJ114" s="911"/>
      <c r="CK114" s="938"/>
      <c r="CL114" s="939"/>
      <c r="CM114" s="912" t="s">
        <v>463</v>
      </c>
      <c r="CN114" s="913"/>
      <c r="CO114" s="913"/>
      <c r="CP114" s="913"/>
      <c r="CQ114" s="913"/>
      <c r="CR114" s="913"/>
      <c r="CS114" s="913"/>
      <c r="CT114" s="913"/>
      <c r="CU114" s="913"/>
      <c r="CV114" s="913"/>
      <c r="CW114" s="913"/>
      <c r="CX114" s="913"/>
      <c r="CY114" s="913"/>
      <c r="CZ114" s="913"/>
      <c r="DA114" s="913"/>
      <c r="DB114" s="913"/>
      <c r="DC114" s="913"/>
      <c r="DD114" s="913"/>
      <c r="DE114" s="913"/>
      <c r="DF114" s="914"/>
      <c r="DG114" s="948" t="s">
        <v>448</v>
      </c>
      <c r="DH114" s="949"/>
      <c r="DI114" s="949"/>
      <c r="DJ114" s="949"/>
      <c r="DK114" s="950"/>
      <c r="DL114" s="951" t="s">
        <v>451</v>
      </c>
      <c r="DM114" s="949"/>
      <c r="DN114" s="949"/>
      <c r="DO114" s="949"/>
      <c r="DP114" s="950"/>
      <c r="DQ114" s="951" t="s">
        <v>448</v>
      </c>
      <c r="DR114" s="949"/>
      <c r="DS114" s="949"/>
      <c r="DT114" s="949"/>
      <c r="DU114" s="950"/>
      <c r="DV114" s="952" t="s">
        <v>448</v>
      </c>
      <c r="DW114" s="953"/>
      <c r="DX114" s="953"/>
      <c r="DY114" s="953"/>
      <c r="DZ114" s="954"/>
    </row>
    <row r="115" spans="1:130" s="224" customFormat="1" ht="26.25" customHeight="1" x14ac:dyDescent="0.15">
      <c r="A115" s="944"/>
      <c r="B115" s="945"/>
      <c r="C115" s="913" t="s">
        <v>464</v>
      </c>
      <c r="D115" s="913"/>
      <c r="E115" s="913"/>
      <c r="F115" s="913"/>
      <c r="G115" s="913"/>
      <c r="H115" s="913"/>
      <c r="I115" s="913"/>
      <c r="J115" s="913"/>
      <c r="K115" s="913"/>
      <c r="L115" s="913"/>
      <c r="M115" s="913"/>
      <c r="N115" s="913"/>
      <c r="O115" s="913"/>
      <c r="P115" s="913"/>
      <c r="Q115" s="913"/>
      <c r="R115" s="913"/>
      <c r="S115" s="913"/>
      <c r="T115" s="913"/>
      <c r="U115" s="913"/>
      <c r="V115" s="913"/>
      <c r="W115" s="913"/>
      <c r="X115" s="913"/>
      <c r="Y115" s="913"/>
      <c r="Z115" s="914"/>
      <c r="AA115" s="927">
        <v>301</v>
      </c>
      <c r="AB115" s="928"/>
      <c r="AC115" s="928"/>
      <c r="AD115" s="928"/>
      <c r="AE115" s="929"/>
      <c r="AF115" s="930">
        <v>29382</v>
      </c>
      <c r="AG115" s="928"/>
      <c r="AH115" s="928"/>
      <c r="AI115" s="928"/>
      <c r="AJ115" s="929"/>
      <c r="AK115" s="930">
        <v>184</v>
      </c>
      <c r="AL115" s="928"/>
      <c r="AM115" s="928"/>
      <c r="AN115" s="928"/>
      <c r="AO115" s="929"/>
      <c r="AP115" s="931">
        <v>0</v>
      </c>
      <c r="AQ115" s="932"/>
      <c r="AR115" s="932"/>
      <c r="AS115" s="932"/>
      <c r="AT115" s="933"/>
      <c r="AU115" s="898"/>
      <c r="AV115" s="899"/>
      <c r="AW115" s="899"/>
      <c r="AX115" s="899"/>
      <c r="AY115" s="899"/>
      <c r="AZ115" s="912" t="s">
        <v>465</v>
      </c>
      <c r="BA115" s="913"/>
      <c r="BB115" s="913"/>
      <c r="BC115" s="913"/>
      <c r="BD115" s="913"/>
      <c r="BE115" s="913"/>
      <c r="BF115" s="913"/>
      <c r="BG115" s="913"/>
      <c r="BH115" s="913"/>
      <c r="BI115" s="913"/>
      <c r="BJ115" s="913"/>
      <c r="BK115" s="913"/>
      <c r="BL115" s="913"/>
      <c r="BM115" s="913"/>
      <c r="BN115" s="913"/>
      <c r="BO115" s="913"/>
      <c r="BP115" s="914"/>
      <c r="BQ115" s="915" t="s">
        <v>466</v>
      </c>
      <c r="BR115" s="916"/>
      <c r="BS115" s="916"/>
      <c r="BT115" s="916"/>
      <c r="BU115" s="916"/>
      <c r="BV115" s="916" t="s">
        <v>448</v>
      </c>
      <c r="BW115" s="916"/>
      <c r="BX115" s="916"/>
      <c r="BY115" s="916"/>
      <c r="BZ115" s="916"/>
      <c r="CA115" s="916" t="s">
        <v>448</v>
      </c>
      <c r="CB115" s="916"/>
      <c r="CC115" s="916"/>
      <c r="CD115" s="916"/>
      <c r="CE115" s="916"/>
      <c r="CF115" s="910" t="s">
        <v>448</v>
      </c>
      <c r="CG115" s="911"/>
      <c r="CH115" s="911"/>
      <c r="CI115" s="911"/>
      <c r="CJ115" s="911"/>
      <c r="CK115" s="938"/>
      <c r="CL115" s="939"/>
      <c r="CM115" s="912" t="s">
        <v>467</v>
      </c>
      <c r="CN115" s="913"/>
      <c r="CO115" s="913"/>
      <c r="CP115" s="913"/>
      <c r="CQ115" s="913"/>
      <c r="CR115" s="913"/>
      <c r="CS115" s="913"/>
      <c r="CT115" s="913"/>
      <c r="CU115" s="913"/>
      <c r="CV115" s="913"/>
      <c r="CW115" s="913"/>
      <c r="CX115" s="913"/>
      <c r="CY115" s="913"/>
      <c r="CZ115" s="913"/>
      <c r="DA115" s="913"/>
      <c r="DB115" s="913"/>
      <c r="DC115" s="913"/>
      <c r="DD115" s="913"/>
      <c r="DE115" s="913"/>
      <c r="DF115" s="914"/>
      <c r="DG115" s="948" t="s">
        <v>131</v>
      </c>
      <c r="DH115" s="949"/>
      <c r="DI115" s="949"/>
      <c r="DJ115" s="949"/>
      <c r="DK115" s="950"/>
      <c r="DL115" s="951" t="s">
        <v>131</v>
      </c>
      <c r="DM115" s="949"/>
      <c r="DN115" s="949"/>
      <c r="DO115" s="949"/>
      <c r="DP115" s="950"/>
      <c r="DQ115" s="951" t="s">
        <v>451</v>
      </c>
      <c r="DR115" s="949"/>
      <c r="DS115" s="949"/>
      <c r="DT115" s="949"/>
      <c r="DU115" s="950"/>
      <c r="DV115" s="952" t="s">
        <v>451</v>
      </c>
      <c r="DW115" s="953"/>
      <c r="DX115" s="953"/>
      <c r="DY115" s="953"/>
      <c r="DZ115" s="954"/>
    </row>
    <row r="116" spans="1:130" s="224" customFormat="1" ht="26.25" customHeight="1" x14ac:dyDescent="0.15">
      <c r="A116" s="946"/>
      <c r="B116" s="947"/>
      <c r="C116" s="955" t="s">
        <v>468</v>
      </c>
      <c r="D116" s="955"/>
      <c r="E116" s="955"/>
      <c r="F116" s="955"/>
      <c r="G116" s="955"/>
      <c r="H116" s="955"/>
      <c r="I116" s="955"/>
      <c r="J116" s="955"/>
      <c r="K116" s="955"/>
      <c r="L116" s="955"/>
      <c r="M116" s="955"/>
      <c r="N116" s="955"/>
      <c r="O116" s="955"/>
      <c r="P116" s="955"/>
      <c r="Q116" s="955"/>
      <c r="R116" s="955"/>
      <c r="S116" s="955"/>
      <c r="T116" s="955"/>
      <c r="U116" s="955"/>
      <c r="V116" s="955"/>
      <c r="W116" s="955"/>
      <c r="X116" s="955"/>
      <c r="Y116" s="955"/>
      <c r="Z116" s="956"/>
      <c r="AA116" s="948" t="s">
        <v>449</v>
      </c>
      <c r="AB116" s="949"/>
      <c r="AC116" s="949"/>
      <c r="AD116" s="949"/>
      <c r="AE116" s="950"/>
      <c r="AF116" s="951" t="s">
        <v>448</v>
      </c>
      <c r="AG116" s="949"/>
      <c r="AH116" s="949"/>
      <c r="AI116" s="949"/>
      <c r="AJ116" s="950"/>
      <c r="AK116" s="951">
        <v>315</v>
      </c>
      <c r="AL116" s="949"/>
      <c r="AM116" s="949"/>
      <c r="AN116" s="949"/>
      <c r="AO116" s="950"/>
      <c r="AP116" s="952">
        <v>0</v>
      </c>
      <c r="AQ116" s="953"/>
      <c r="AR116" s="953"/>
      <c r="AS116" s="953"/>
      <c r="AT116" s="954"/>
      <c r="AU116" s="898"/>
      <c r="AV116" s="899"/>
      <c r="AW116" s="899"/>
      <c r="AX116" s="899"/>
      <c r="AY116" s="899"/>
      <c r="AZ116" s="957" t="s">
        <v>469</v>
      </c>
      <c r="BA116" s="958"/>
      <c r="BB116" s="958"/>
      <c r="BC116" s="958"/>
      <c r="BD116" s="958"/>
      <c r="BE116" s="958"/>
      <c r="BF116" s="958"/>
      <c r="BG116" s="958"/>
      <c r="BH116" s="958"/>
      <c r="BI116" s="958"/>
      <c r="BJ116" s="958"/>
      <c r="BK116" s="958"/>
      <c r="BL116" s="958"/>
      <c r="BM116" s="958"/>
      <c r="BN116" s="958"/>
      <c r="BO116" s="958"/>
      <c r="BP116" s="959"/>
      <c r="BQ116" s="915" t="s">
        <v>448</v>
      </c>
      <c r="BR116" s="916"/>
      <c r="BS116" s="916"/>
      <c r="BT116" s="916"/>
      <c r="BU116" s="916"/>
      <c r="BV116" s="916" t="s">
        <v>466</v>
      </c>
      <c r="BW116" s="916"/>
      <c r="BX116" s="916"/>
      <c r="BY116" s="916"/>
      <c r="BZ116" s="916"/>
      <c r="CA116" s="916" t="s">
        <v>448</v>
      </c>
      <c r="CB116" s="916"/>
      <c r="CC116" s="916"/>
      <c r="CD116" s="916"/>
      <c r="CE116" s="916"/>
      <c r="CF116" s="910" t="s">
        <v>449</v>
      </c>
      <c r="CG116" s="911"/>
      <c r="CH116" s="911"/>
      <c r="CI116" s="911"/>
      <c r="CJ116" s="911"/>
      <c r="CK116" s="938"/>
      <c r="CL116" s="939"/>
      <c r="CM116" s="912" t="s">
        <v>470</v>
      </c>
      <c r="CN116" s="913"/>
      <c r="CO116" s="913"/>
      <c r="CP116" s="913"/>
      <c r="CQ116" s="913"/>
      <c r="CR116" s="913"/>
      <c r="CS116" s="913"/>
      <c r="CT116" s="913"/>
      <c r="CU116" s="913"/>
      <c r="CV116" s="913"/>
      <c r="CW116" s="913"/>
      <c r="CX116" s="913"/>
      <c r="CY116" s="913"/>
      <c r="CZ116" s="913"/>
      <c r="DA116" s="913"/>
      <c r="DB116" s="913"/>
      <c r="DC116" s="913"/>
      <c r="DD116" s="913"/>
      <c r="DE116" s="913"/>
      <c r="DF116" s="914"/>
      <c r="DG116" s="948" t="s">
        <v>466</v>
      </c>
      <c r="DH116" s="949"/>
      <c r="DI116" s="949"/>
      <c r="DJ116" s="949"/>
      <c r="DK116" s="950"/>
      <c r="DL116" s="951" t="s">
        <v>451</v>
      </c>
      <c r="DM116" s="949"/>
      <c r="DN116" s="949"/>
      <c r="DO116" s="949"/>
      <c r="DP116" s="950"/>
      <c r="DQ116" s="951" t="s">
        <v>449</v>
      </c>
      <c r="DR116" s="949"/>
      <c r="DS116" s="949"/>
      <c r="DT116" s="949"/>
      <c r="DU116" s="950"/>
      <c r="DV116" s="952" t="s">
        <v>466</v>
      </c>
      <c r="DW116" s="953"/>
      <c r="DX116" s="953"/>
      <c r="DY116" s="953"/>
      <c r="DZ116" s="954"/>
    </row>
    <row r="117" spans="1:130" s="224" customFormat="1" ht="26.25" customHeight="1" x14ac:dyDescent="0.15">
      <c r="A117" s="902" t="s">
        <v>193</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67" t="s">
        <v>471</v>
      </c>
      <c r="Z117" s="884"/>
      <c r="AA117" s="968">
        <v>8134043</v>
      </c>
      <c r="AB117" s="969"/>
      <c r="AC117" s="969"/>
      <c r="AD117" s="969"/>
      <c r="AE117" s="970"/>
      <c r="AF117" s="971">
        <v>7991201</v>
      </c>
      <c r="AG117" s="969"/>
      <c r="AH117" s="969"/>
      <c r="AI117" s="969"/>
      <c r="AJ117" s="970"/>
      <c r="AK117" s="971">
        <v>7881387</v>
      </c>
      <c r="AL117" s="969"/>
      <c r="AM117" s="969"/>
      <c r="AN117" s="969"/>
      <c r="AO117" s="970"/>
      <c r="AP117" s="972"/>
      <c r="AQ117" s="973"/>
      <c r="AR117" s="973"/>
      <c r="AS117" s="973"/>
      <c r="AT117" s="974"/>
      <c r="AU117" s="898"/>
      <c r="AV117" s="899"/>
      <c r="AW117" s="899"/>
      <c r="AX117" s="899"/>
      <c r="AY117" s="899"/>
      <c r="AZ117" s="964" t="s">
        <v>472</v>
      </c>
      <c r="BA117" s="965"/>
      <c r="BB117" s="965"/>
      <c r="BC117" s="965"/>
      <c r="BD117" s="965"/>
      <c r="BE117" s="965"/>
      <c r="BF117" s="965"/>
      <c r="BG117" s="965"/>
      <c r="BH117" s="965"/>
      <c r="BI117" s="965"/>
      <c r="BJ117" s="965"/>
      <c r="BK117" s="965"/>
      <c r="BL117" s="965"/>
      <c r="BM117" s="965"/>
      <c r="BN117" s="965"/>
      <c r="BO117" s="965"/>
      <c r="BP117" s="966"/>
      <c r="BQ117" s="915" t="s">
        <v>131</v>
      </c>
      <c r="BR117" s="916"/>
      <c r="BS117" s="916"/>
      <c r="BT117" s="916"/>
      <c r="BU117" s="916"/>
      <c r="BV117" s="916" t="s">
        <v>131</v>
      </c>
      <c r="BW117" s="916"/>
      <c r="BX117" s="916"/>
      <c r="BY117" s="916"/>
      <c r="BZ117" s="916"/>
      <c r="CA117" s="916" t="s">
        <v>448</v>
      </c>
      <c r="CB117" s="916"/>
      <c r="CC117" s="916"/>
      <c r="CD117" s="916"/>
      <c r="CE117" s="916"/>
      <c r="CF117" s="910" t="s">
        <v>449</v>
      </c>
      <c r="CG117" s="911"/>
      <c r="CH117" s="911"/>
      <c r="CI117" s="911"/>
      <c r="CJ117" s="911"/>
      <c r="CK117" s="938"/>
      <c r="CL117" s="939"/>
      <c r="CM117" s="912" t="s">
        <v>473</v>
      </c>
      <c r="CN117" s="913"/>
      <c r="CO117" s="913"/>
      <c r="CP117" s="913"/>
      <c r="CQ117" s="913"/>
      <c r="CR117" s="913"/>
      <c r="CS117" s="913"/>
      <c r="CT117" s="913"/>
      <c r="CU117" s="913"/>
      <c r="CV117" s="913"/>
      <c r="CW117" s="913"/>
      <c r="CX117" s="913"/>
      <c r="CY117" s="913"/>
      <c r="CZ117" s="913"/>
      <c r="DA117" s="913"/>
      <c r="DB117" s="913"/>
      <c r="DC117" s="913"/>
      <c r="DD117" s="913"/>
      <c r="DE117" s="913"/>
      <c r="DF117" s="914"/>
      <c r="DG117" s="948" t="s">
        <v>131</v>
      </c>
      <c r="DH117" s="949"/>
      <c r="DI117" s="949"/>
      <c r="DJ117" s="949"/>
      <c r="DK117" s="950"/>
      <c r="DL117" s="951" t="s">
        <v>449</v>
      </c>
      <c r="DM117" s="949"/>
      <c r="DN117" s="949"/>
      <c r="DO117" s="949"/>
      <c r="DP117" s="950"/>
      <c r="DQ117" s="951" t="s">
        <v>466</v>
      </c>
      <c r="DR117" s="949"/>
      <c r="DS117" s="949"/>
      <c r="DT117" s="949"/>
      <c r="DU117" s="950"/>
      <c r="DV117" s="952" t="s">
        <v>449</v>
      </c>
      <c r="DW117" s="953"/>
      <c r="DX117" s="953"/>
      <c r="DY117" s="953"/>
      <c r="DZ117" s="954"/>
    </row>
    <row r="118" spans="1:130" s="224" customFormat="1" ht="26.25" customHeight="1" x14ac:dyDescent="0.15">
      <c r="A118" s="902" t="s">
        <v>443</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440</v>
      </c>
      <c r="AB118" s="883"/>
      <c r="AC118" s="883"/>
      <c r="AD118" s="883"/>
      <c r="AE118" s="884"/>
      <c r="AF118" s="882" t="s">
        <v>441</v>
      </c>
      <c r="AG118" s="883"/>
      <c r="AH118" s="883"/>
      <c r="AI118" s="883"/>
      <c r="AJ118" s="884"/>
      <c r="AK118" s="882" t="s">
        <v>312</v>
      </c>
      <c r="AL118" s="883"/>
      <c r="AM118" s="883"/>
      <c r="AN118" s="883"/>
      <c r="AO118" s="884"/>
      <c r="AP118" s="960" t="s">
        <v>442</v>
      </c>
      <c r="AQ118" s="961"/>
      <c r="AR118" s="961"/>
      <c r="AS118" s="961"/>
      <c r="AT118" s="962"/>
      <c r="AU118" s="898"/>
      <c r="AV118" s="899"/>
      <c r="AW118" s="899"/>
      <c r="AX118" s="899"/>
      <c r="AY118" s="899"/>
      <c r="AZ118" s="963" t="s">
        <v>474</v>
      </c>
      <c r="BA118" s="955"/>
      <c r="BB118" s="955"/>
      <c r="BC118" s="955"/>
      <c r="BD118" s="955"/>
      <c r="BE118" s="955"/>
      <c r="BF118" s="955"/>
      <c r="BG118" s="955"/>
      <c r="BH118" s="955"/>
      <c r="BI118" s="955"/>
      <c r="BJ118" s="955"/>
      <c r="BK118" s="955"/>
      <c r="BL118" s="955"/>
      <c r="BM118" s="955"/>
      <c r="BN118" s="955"/>
      <c r="BO118" s="955"/>
      <c r="BP118" s="956"/>
      <c r="BQ118" s="989" t="s">
        <v>466</v>
      </c>
      <c r="BR118" s="990"/>
      <c r="BS118" s="990"/>
      <c r="BT118" s="990"/>
      <c r="BU118" s="990"/>
      <c r="BV118" s="990" t="s">
        <v>131</v>
      </c>
      <c r="BW118" s="990"/>
      <c r="BX118" s="990"/>
      <c r="BY118" s="990"/>
      <c r="BZ118" s="990"/>
      <c r="CA118" s="990" t="s">
        <v>448</v>
      </c>
      <c r="CB118" s="990"/>
      <c r="CC118" s="990"/>
      <c r="CD118" s="990"/>
      <c r="CE118" s="990"/>
      <c r="CF118" s="910" t="s">
        <v>448</v>
      </c>
      <c r="CG118" s="911"/>
      <c r="CH118" s="911"/>
      <c r="CI118" s="911"/>
      <c r="CJ118" s="911"/>
      <c r="CK118" s="938"/>
      <c r="CL118" s="939"/>
      <c r="CM118" s="912" t="s">
        <v>475</v>
      </c>
      <c r="CN118" s="913"/>
      <c r="CO118" s="913"/>
      <c r="CP118" s="913"/>
      <c r="CQ118" s="913"/>
      <c r="CR118" s="913"/>
      <c r="CS118" s="913"/>
      <c r="CT118" s="913"/>
      <c r="CU118" s="913"/>
      <c r="CV118" s="913"/>
      <c r="CW118" s="913"/>
      <c r="CX118" s="913"/>
      <c r="CY118" s="913"/>
      <c r="CZ118" s="913"/>
      <c r="DA118" s="913"/>
      <c r="DB118" s="913"/>
      <c r="DC118" s="913"/>
      <c r="DD118" s="913"/>
      <c r="DE118" s="913"/>
      <c r="DF118" s="914"/>
      <c r="DG118" s="948" t="s">
        <v>449</v>
      </c>
      <c r="DH118" s="949"/>
      <c r="DI118" s="949"/>
      <c r="DJ118" s="949"/>
      <c r="DK118" s="950"/>
      <c r="DL118" s="951" t="s">
        <v>131</v>
      </c>
      <c r="DM118" s="949"/>
      <c r="DN118" s="949"/>
      <c r="DO118" s="949"/>
      <c r="DP118" s="950"/>
      <c r="DQ118" s="951" t="s">
        <v>466</v>
      </c>
      <c r="DR118" s="949"/>
      <c r="DS118" s="949"/>
      <c r="DT118" s="949"/>
      <c r="DU118" s="950"/>
      <c r="DV118" s="952" t="s">
        <v>448</v>
      </c>
      <c r="DW118" s="953"/>
      <c r="DX118" s="953"/>
      <c r="DY118" s="953"/>
      <c r="DZ118" s="954"/>
    </row>
    <row r="119" spans="1:130" s="224" customFormat="1" ht="26.25" customHeight="1" x14ac:dyDescent="0.15">
      <c r="A119" s="1046" t="s">
        <v>446</v>
      </c>
      <c r="B119" s="937"/>
      <c r="C119" s="919" t="s">
        <v>447</v>
      </c>
      <c r="D119" s="887"/>
      <c r="E119" s="887"/>
      <c r="F119" s="887"/>
      <c r="G119" s="887"/>
      <c r="H119" s="887"/>
      <c r="I119" s="887"/>
      <c r="J119" s="887"/>
      <c r="K119" s="887"/>
      <c r="L119" s="887"/>
      <c r="M119" s="887"/>
      <c r="N119" s="887"/>
      <c r="O119" s="887"/>
      <c r="P119" s="887"/>
      <c r="Q119" s="887"/>
      <c r="R119" s="887"/>
      <c r="S119" s="887"/>
      <c r="T119" s="887"/>
      <c r="U119" s="887"/>
      <c r="V119" s="887"/>
      <c r="W119" s="887"/>
      <c r="X119" s="887"/>
      <c r="Y119" s="887"/>
      <c r="Z119" s="888"/>
      <c r="AA119" s="889" t="s">
        <v>131</v>
      </c>
      <c r="AB119" s="890"/>
      <c r="AC119" s="890"/>
      <c r="AD119" s="890"/>
      <c r="AE119" s="891"/>
      <c r="AF119" s="892" t="s">
        <v>449</v>
      </c>
      <c r="AG119" s="890"/>
      <c r="AH119" s="890"/>
      <c r="AI119" s="890"/>
      <c r="AJ119" s="891"/>
      <c r="AK119" s="892" t="s">
        <v>449</v>
      </c>
      <c r="AL119" s="890"/>
      <c r="AM119" s="890"/>
      <c r="AN119" s="890"/>
      <c r="AO119" s="891"/>
      <c r="AP119" s="893" t="s">
        <v>131</v>
      </c>
      <c r="AQ119" s="894"/>
      <c r="AR119" s="894"/>
      <c r="AS119" s="894"/>
      <c r="AT119" s="895"/>
      <c r="AU119" s="900"/>
      <c r="AV119" s="901"/>
      <c r="AW119" s="901"/>
      <c r="AX119" s="901"/>
      <c r="AY119" s="901"/>
      <c r="AZ119" s="245" t="s">
        <v>193</v>
      </c>
      <c r="BA119" s="245"/>
      <c r="BB119" s="245"/>
      <c r="BC119" s="245"/>
      <c r="BD119" s="245"/>
      <c r="BE119" s="245"/>
      <c r="BF119" s="245"/>
      <c r="BG119" s="245"/>
      <c r="BH119" s="245"/>
      <c r="BI119" s="245"/>
      <c r="BJ119" s="245"/>
      <c r="BK119" s="245"/>
      <c r="BL119" s="245"/>
      <c r="BM119" s="245"/>
      <c r="BN119" s="245"/>
      <c r="BO119" s="967" t="s">
        <v>476</v>
      </c>
      <c r="BP119" s="995"/>
      <c r="BQ119" s="989">
        <v>104127599</v>
      </c>
      <c r="BR119" s="990"/>
      <c r="BS119" s="990"/>
      <c r="BT119" s="990"/>
      <c r="BU119" s="990"/>
      <c r="BV119" s="990">
        <v>104849148</v>
      </c>
      <c r="BW119" s="990"/>
      <c r="BX119" s="990"/>
      <c r="BY119" s="990"/>
      <c r="BZ119" s="990"/>
      <c r="CA119" s="990">
        <v>101933084</v>
      </c>
      <c r="CB119" s="990"/>
      <c r="CC119" s="990"/>
      <c r="CD119" s="990"/>
      <c r="CE119" s="990"/>
      <c r="CF119" s="991"/>
      <c r="CG119" s="992"/>
      <c r="CH119" s="992"/>
      <c r="CI119" s="992"/>
      <c r="CJ119" s="993"/>
      <c r="CK119" s="940"/>
      <c r="CL119" s="941"/>
      <c r="CM119" s="963" t="s">
        <v>477</v>
      </c>
      <c r="CN119" s="955"/>
      <c r="CO119" s="955"/>
      <c r="CP119" s="955"/>
      <c r="CQ119" s="955"/>
      <c r="CR119" s="955"/>
      <c r="CS119" s="955"/>
      <c r="CT119" s="955"/>
      <c r="CU119" s="955"/>
      <c r="CV119" s="955"/>
      <c r="CW119" s="955"/>
      <c r="CX119" s="955"/>
      <c r="CY119" s="955"/>
      <c r="CZ119" s="955"/>
      <c r="DA119" s="955"/>
      <c r="DB119" s="955"/>
      <c r="DC119" s="955"/>
      <c r="DD119" s="955"/>
      <c r="DE119" s="955"/>
      <c r="DF119" s="956"/>
      <c r="DG119" s="994">
        <v>1546799</v>
      </c>
      <c r="DH119" s="976"/>
      <c r="DI119" s="976"/>
      <c r="DJ119" s="976"/>
      <c r="DK119" s="977"/>
      <c r="DL119" s="975">
        <v>1551454</v>
      </c>
      <c r="DM119" s="976"/>
      <c r="DN119" s="976"/>
      <c r="DO119" s="976"/>
      <c r="DP119" s="977"/>
      <c r="DQ119" s="975">
        <v>1560896</v>
      </c>
      <c r="DR119" s="976"/>
      <c r="DS119" s="976"/>
      <c r="DT119" s="976"/>
      <c r="DU119" s="977"/>
      <c r="DV119" s="978">
        <v>4.9000000000000004</v>
      </c>
      <c r="DW119" s="979"/>
      <c r="DX119" s="979"/>
      <c r="DY119" s="979"/>
      <c r="DZ119" s="980"/>
    </row>
    <row r="120" spans="1:130" s="224" customFormat="1" ht="26.25" customHeight="1" x14ac:dyDescent="0.15">
      <c r="A120" s="1047"/>
      <c r="B120" s="939"/>
      <c r="C120" s="912" t="s">
        <v>453</v>
      </c>
      <c r="D120" s="913"/>
      <c r="E120" s="913"/>
      <c r="F120" s="913"/>
      <c r="G120" s="913"/>
      <c r="H120" s="913"/>
      <c r="I120" s="913"/>
      <c r="J120" s="913"/>
      <c r="K120" s="913"/>
      <c r="L120" s="913"/>
      <c r="M120" s="913"/>
      <c r="N120" s="913"/>
      <c r="O120" s="913"/>
      <c r="P120" s="913"/>
      <c r="Q120" s="913"/>
      <c r="R120" s="913"/>
      <c r="S120" s="913"/>
      <c r="T120" s="913"/>
      <c r="U120" s="913"/>
      <c r="V120" s="913"/>
      <c r="W120" s="913"/>
      <c r="X120" s="913"/>
      <c r="Y120" s="913"/>
      <c r="Z120" s="914"/>
      <c r="AA120" s="948" t="s">
        <v>448</v>
      </c>
      <c r="AB120" s="949"/>
      <c r="AC120" s="949"/>
      <c r="AD120" s="949"/>
      <c r="AE120" s="950"/>
      <c r="AF120" s="951" t="s">
        <v>466</v>
      </c>
      <c r="AG120" s="949"/>
      <c r="AH120" s="949"/>
      <c r="AI120" s="949"/>
      <c r="AJ120" s="950"/>
      <c r="AK120" s="951" t="s">
        <v>466</v>
      </c>
      <c r="AL120" s="949"/>
      <c r="AM120" s="949"/>
      <c r="AN120" s="949"/>
      <c r="AO120" s="950"/>
      <c r="AP120" s="952" t="s">
        <v>131</v>
      </c>
      <c r="AQ120" s="953"/>
      <c r="AR120" s="953"/>
      <c r="AS120" s="953"/>
      <c r="AT120" s="954"/>
      <c r="AU120" s="981" t="s">
        <v>478</v>
      </c>
      <c r="AV120" s="982"/>
      <c r="AW120" s="982"/>
      <c r="AX120" s="982"/>
      <c r="AY120" s="983"/>
      <c r="AZ120" s="919" t="s">
        <v>479</v>
      </c>
      <c r="BA120" s="887"/>
      <c r="BB120" s="887"/>
      <c r="BC120" s="887"/>
      <c r="BD120" s="887"/>
      <c r="BE120" s="887"/>
      <c r="BF120" s="887"/>
      <c r="BG120" s="887"/>
      <c r="BH120" s="887"/>
      <c r="BI120" s="887"/>
      <c r="BJ120" s="887"/>
      <c r="BK120" s="887"/>
      <c r="BL120" s="887"/>
      <c r="BM120" s="887"/>
      <c r="BN120" s="887"/>
      <c r="BO120" s="887"/>
      <c r="BP120" s="888"/>
      <c r="BQ120" s="920">
        <v>12729068</v>
      </c>
      <c r="BR120" s="921"/>
      <c r="BS120" s="921"/>
      <c r="BT120" s="921"/>
      <c r="BU120" s="921"/>
      <c r="BV120" s="921">
        <v>13829675</v>
      </c>
      <c r="BW120" s="921"/>
      <c r="BX120" s="921"/>
      <c r="BY120" s="921"/>
      <c r="BZ120" s="921"/>
      <c r="CA120" s="921">
        <v>13709902</v>
      </c>
      <c r="CB120" s="921"/>
      <c r="CC120" s="921"/>
      <c r="CD120" s="921"/>
      <c r="CE120" s="921"/>
      <c r="CF120" s="934">
        <v>43.2</v>
      </c>
      <c r="CG120" s="935"/>
      <c r="CH120" s="935"/>
      <c r="CI120" s="935"/>
      <c r="CJ120" s="935"/>
      <c r="CK120" s="996" t="s">
        <v>480</v>
      </c>
      <c r="CL120" s="997"/>
      <c r="CM120" s="997"/>
      <c r="CN120" s="997"/>
      <c r="CO120" s="998"/>
      <c r="CP120" s="1004" t="s">
        <v>481</v>
      </c>
      <c r="CQ120" s="1005"/>
      <c r="CR120" s="1005"/>
      <c r="CS120" s="1005"/>
      <c r="CT120" s="1005"/>
      <c r="CU120" s="1005"/>
      <c r="CV120" s="1005"/>
      <c r="CW120" s="1005"/>
      <c r="CX120" s="1005"/>
      <c r="CY120" s="1005"/>
      <c r="CZ120" s="1005"/>
      <c r="DA120" s="1005"/>
      <c r="DB120" s="1005"/>
      <c r="DC120" s="1005"/>
      <c r="DD120" s="1005"/>
      <c r="DE120" s="1005"/>
      <c r="DF120" s="1006"/>
      <c r="DG120" s="920">
        <v>17656611</v>
      </c>
      <c r="DH120" s="921"/>
      <c r="DI120" s="921"/>
      <c r="DJ120" s="921"/>
      <c r="DK120" s="921"/>
      <c r="DL120" s="921">
        <v>21319189</v>
      </c>
      <c r="DM120" s="921"/>
      <c r="DN120" s="921"/>
      <c r="DO120" s="921"/>
      <c r="DP120" s="921"/>
      <c r="DQ120" s="921">
        <v>21594144</v>
      </c>
      <c r="DR120" s="921"/>
      <c r="DS120" s="921"/>
      <c r="DT120" s="921"/>
      <c r="DU120" s="921"/>
      <c r="DV120" s="922">
        <v>68.099999999999994</v>
      </c>
      <c r="DW120" s="922"/>
      <c r="DX120" s="922"/>
      <c r="DY120" s="922"/>
      <c r="DZ120" s="923"/>
    </row>
    <row r="121" spans="1:130" s="224" customFormat="1" ht="26.25" customHeight="1" x14ac:dyDescent="0.15">
      <c r="A121" s="1047"/>
      <c r="B121" s="939"/>
      <c r="C121" s="964" t="s">
        <v>482</v>
      </c>
      <c r="D121" s="965"/>
      <c r="E121" s="965"/>
      <c r="F121" s="965"/>
      <c r="G121" s="965"/>
      <c r="H121" s="965"/>
      <c r="I121" s="965"/>
      <c r="J121" s="965"/>
      <c r="K121" s="965"/>
      <c r="L121" s="965"/>
      <c r="M121" s="965"/>
      <c r="N121" s="965"/>
      <c r="O121" s="965"/>
      <c r="P121" s="965"/>
      <c r="Q121" s="965"/>
      <c r="R121" s="965"/>
      <c r="S121" s="965"/>
      <c r="T121" s="965"/>
      <c r="U121" s="965"/>
      <c r="V121" s="965"/>
      <c r="W121" s="965"/>
      <c r="X121" s="965"/>
      <c r="Y121" s="965"/>
      <c r="Z121" s="966"/>
      <c r="AA121" s="948" t="s">
        <v>466</v>
      </c>
      <c r="AB121" s="949"/>
      <c r="AC121" s="949"/>
      <c r="AD121" s="949"/>
      <c r="AE121" s="950"/>
      <c r="AF121" s="951" t="s">
        <v>131</v>
      </c>
      <c r="AG121" s="949"/>
      <c r="AH121" s="949"/>
      <c r="AI121" s="949"/>
      <c r="AJ121" s="950"/>
      <c r="AK121" s="951" t="s">
        <v>448</v>
      </c>
      <c r="AL121" s="949"/>
      <c r="AM121" s="949"/>
      <c r="AN121" s="949"/>
      <c r="AO121" s="950"/>
      <c r="AP121" s="952" t="s">
        <v>451</v>
      </c>
      <c r="AQ121" s="953"/>
      <c r="AR121" s="953"/>
      <c r="AS121" s="953"/>
      <c r="AT121" s="954"/>
      <c r="AU121" s="984"/>
      <c r="AV121" s="985"/>
      <c r="AW121" s="985"/>
      <c r="AX121" s="985"/>
      <c r="AY121" s="986"/>
      <c r="AZ121" s="912" t="s">
        <v>483</v>
      </c>
      <c r="BA121" s="913"/>
      <c r="BB121" s="913"/>
      <c r="BC121" s="913"/>
      <c r="BD121" s="913"/>
      <c r="BE121" s="913"/>
      <c r="BF121" s="913"/>
      <c r="BG121" s="913"/>
      <c r="BH121" s="913"/>
      <c r="BI121" s="913"/>
      <c r="BJ121" s="913"/>
      <c r="BK121" s="913"/>
      <c r="BL121" s="913"/>
      <c r="BM121" s="913"/>
      <c r="BN121" s="913"/>
      <c r="BO121" s="913"/>
      <c r="BP121" s="914"/>
      <c r="BQ121" s="915">
        <v>21637078</v>
      </c>
      <c r="BR121" s="916"/>
      <c r="BS121" s="916"/>
      <c r="BT121" s="916"/>
      <c r="BU121" s="916"/>
      <c r="BV121" s="916">
        <v>20540092</v>
      </c>
      <c r="BW121" s="916"/>
      <c r="BX121" s="916"/>
      <c r="BY121" s="916"/>
      <c r="BZ121" s="916"/>
      <c r="CA121" s="916">
        <v>20661316</v>
      </c>
      <c r="CB121" s="916"/>
      <c r="CC121" s="916"/>
      <c r="CD121" s="916"/>
      <c r="CE121" s="916"/>
      <c r="CF121" s="910">
        <v>65.099999999999994</v>
      </c>
      <c r="CG121" s="911"/>
      <c r="CH121" s="911"/>
      <c r="CI121" s="911"/>
      <c r="CJ121" s="911"/>
      <c r="CK121" s="999"/>
      <c r="CL121" s="1000"/>
      <c r="CM121" s="1000"/>
      <c r="CN121" s="1000"/>
      <c r="CO121" s="1001"/>
      <c r="CP121" s="1009" t="s">
        <v>416</v>
      </c>
      <c r="CQ121" s="1010"/>
      <c r="CR121" s="1010"/>
      <c r="CS121" s="1010"/>
      <c r="CT121" s="1010"/>
      <c r="CU121" s="1010"/>
      <c r="CV121" s="1010"/>
      <c r="CW121" s="1010"/>
      <c r="CX121" s="1010"/>
      <c r="CY121" s="1010"/>
      <c r="CZ121" s="1010"/>
      <c r="DA121" s="1010"/>
      <c r="DB121" s="1010"/>
      <c r="DC121" s="1010"/>
      <c r="DD121" s="1010"/>
      <c r="DE121" s="1010"/>
      <c r="DF121" s="1011"/>
      <c r="DG121" s="915">
        <v>1382849</v>
      </c>
      <c r="DH121" s="916"/>
      <c r="DI121" s="916"/>
      <c r="DJ121" s="916"/>
      <c r="DK121" s="916"/>
      <c r="DL121" s="916">
        <v>1249058</v>
      </c>
      <c r="DM121" s="916"/>
      <c r="DN121" s="916"/>
      <c r="DO121" s="916"/>
      <c r="DP121" s="916"/>
      <c r="DQ121" s="916">
        <v>1136296</v>
      </c>
      <c r="DR121" s="916"/>
      <c r="DS121" s="916"/>
      <c r="DT121" s="916"/>
      <c r="DU121" s="916"/>
      <c r="DV121" s="917">
        <v>3.6</v>
      </c>
      <c r="DW121" s="917"/>
      <c r="DX121" s="917"/>
      <c r="DY121" s="917"/>
      <c r="DZ121" s="918"/>
    </row>
    <row r="122" spans="1:130" s="224" customFormat="1" ht="26.25" customHeight="1" x14ac:dyDescent="0.15">
      <c r="A122" s="1047"/>
      <c r="B122" s="939"/>
      <c r="C122" s="912" t="s">
        <v>463</v>
      </c>
      <c r="D122" s="913"/>
      <c r="E122" s="913"/>
      <c r="F122" s="913"/>
      <c r="G122" s="913"/>
      <c r="H122" s="913"/>
      <c r="I122" s="913"/>
      <c r="J122" s="913"/>
      <c r="K122" s="913"/>
      <c r="L122" s="913"/>
      <c r="M122" s="913"/>
      <c r="N122" s="913"/>
      <c r="O122" s="913"/>
      <c r="P122" s="913"/>
      <c r="Q122" s="913"/>
      <c r="R122" s="913"/>
      <c r="S122" s="913"/>
      <c r="T122" s="913"/>
      <c r="U122" s="913"/>
      <c r="V122" s="913"/>
      <c r="W122" s="913"/>
      <c r="X122" s="913"/>
      <c r="Y122" s="913"/>
      <c r="Z122" s="914"/>
      <c r="AA122" s="948" t="s">
        <v>131</v>
      </c>
      <c r="AB122" s="949"/>
      <c r="AC122" s="949"/>
      <c r="AD122" s="949"/>
      <c r="AE122" s="950"/>
      <c r="AF122" s="951" t="s">
        <v>131</v>
      </c>
      <c r="AG122" s="949"/>
      <c r="AH122" s="949"/>
      <c r="AI122" s="949"/>
      <c r="AJ122" s="950"/>
      <c r="AK122" s="951" t="s">
        <v>451</v>
      </c>
      <c r="AL122" s="949"/>
      <c r="AM122" s="949"/>
      <c r="AN122" s="949"/>
      <c r="AO122" s="950"/>
      <c r="AP122" s="952" t="s">
        <v>448</v>
      </c>
      <c r="AQ122" s="953"/>
      <c r="AR122" s="953"/>
      <c r="AS122" s="953"/>
      <c r="AT122" s="954"/>
      <c r="AU122" s="984"/>
      <c r="AV122" s="985"/>
      <c r="AW122" s="985"/>
      <c r="AX122" s="985"/>
      <c r="AY122" s="986"/>
      <c r="AZ122" s="963" t="s">
        <v>484</v>
      </c>
      <c r="BA122" s="955"/>
      <c r="BB122" s="955"/>
      <c r="BC122" s="955"/>
      <c r="BD122" s="955"/>
      <c r="BE122" s="955"/>
      <c r="BF122" s="955"/>
      <c r="BG122" s="955"/>
      <c r="BH122" s="955"/>
      <c r="BI122" s="955"/>
      <c r="BJ122" s="955"/>
      <c r="BK122" s="955"/>
      <c r="BL122" s="955"/>
      <c r="BM122" s="955"/>
      <c r="BN122" s="955"/>
      <c r="BO122" s="955"/>
      <c r="BP122" s="956"/>
      <c r="BQ122" s="989">
        <v>62099331</v>
      </c>
      <c r="BR122" s="990"/>
      <c r="BS122" s="990"/>
      <c r="BT122" s="990"/>
      <c r="BU122" s="990"/>
      <c r="BV122" s="990">
        <v>61735288</v>
      </c>
      <c r="BW122" s="990"/>
      <c r="BX122" s="990"/>
      <c r="BY122" s="990"/>
      <c r="BZ122" s="990"/>
      <c r="CA122" s="990">
        <v>59155623</v>
      </c>
      <c r="CB122" s="990"/>
      <c r="CC122" s="990"/>
      <c r="CD122" s="990"/>
      <c r="CE122" s="990"/>
      <c r="CF122" s="1007">
        <v>186.5</v>
      </c>
      <c r="CG122" s="1008"/>
      <c r="CH122" s="1008"/>
      <c r="CI122" s="1008"/>
      <c r="CJ122" s="1008"/>
      <c r="CK122" s="999"/>
      <c r="CL122" s="1000"/>
      <c r="CM122" s="1000"/>
      <c r="CN122" s="1000"/>
      <c r="CO122" s="1001"/>
      <c r="CP122" s="1009" t="s">
        <v>485</v>
      </c>
      <c r="CQ122" s="1010"/>
      <c r="CR122" s="1010"/>
      <c r="CS122" s="1010"/>
      <c r="CT122" s="1010"/>
      <c r="CU122" s="1010"/>
      <c r="CV122" s="1010"/>
      <c r="CW122" s="1010"/>
      <c r="CX122" s="1010"/>
      <c r="CY122" s="1010"/>
      <c r="CZ122" s="1010"/>
      <c r="DA122" s="1010"/>
      <c r="DB122" s="1010"/>
      <c r="DC122" s="1010"/>
      <c r="DD122" s="1010"/>
      <c r="DE122" s="1010"/>
      <c r="DF122" s="1011"/>
      <c r="DG122" s="915">
        <v>106993</v>
      </c>
      <c r="DH122" s="916"/>
      <c r="DI122" s="916"/>
      <c r="DJ122" s="916"/>
      <c r="DK122" s="916"/>
      <c r="DL122" s="916">
        <v>102755</v>
      </c>
      <c r="DM122" s="916"/>
      <c r="DN122" s="916"/>
      <c r="DO122" s="916"/>
      <c r="DP122" s="916"/>
      <c r="DQ122" s="916">
        <v>100911</v>
      </c>
      <c r="DR122" s="916"/>
      <c r="DS122" s="916"/>
      <c r="DT122" s="916"/>
      <c r="DU122" s="916"/>
      <c r="DV122" s="917">
        <v>0.3</v>
      </c>
      <c r="DW122" s="917"/>
      <c r="DX122" s="917"/>
      <c r="DY122" s="917"/>
      <c r="DZ122" s="918"/>
    </row>
    <row r="123" spans="1:130" s="224" customFormat="1" ht="26.25" customHeight="1" x14ac:dyDescent="0.15">
      <c r="A123" s="1047"/>
      <c r="B123" s="939"/>
      <c r="C123" s="912" t="s">
        <v>470</v>
      </c>
      <c r="D123" s="913"/>
      <c r="E123" s="913"/>
      <c r="F123" s="913"/>
      <c r="G123" s="913"/>
      <c r="H123" s="913"/>
      <c r="I123" s="913"/>
      <c r="J123" s="913"/>
      <c r="K123" s="913"/>
      <c r="L123" s="913"/>
      <c r="M123" s="913"/>
      <c r="N123" s="913"/>
      <c r="O123" s="913"/>
      <c r="P123" s="913"/>
      <c r="Q123" s="913"/>
      <c r="R123" s="913"/>
      <c r="S123" s="913"/>
      <c r="T123" s="913"/>
      <c r="U123" s="913"/>
      <c r="V123" s="913"/>
      <c r="W123" s="913"/>
      <c r="X123" s="913"/>
      <c r="Y123" s="913"/>
      <c r="Z123" s="914"/>
      <c r="AA123" s="948">
        <v>54</v>
      </c>
      <c r="AB123" s="949"/>
      <c r="AC123" s="949"/>
      <c r="AD123" s="949"/>
      <c r="AE123" s="950"/>
      <c r="AF123" s="951">
        <v>39</v>
      </c>
      <c r="AG123" s="949"/>
      <c r="AH123" s="949"/>
      <c r="AI123" s="949"/>
      <c r="AJ123" s="950"/>
      <c r="AK123" s="951" t="s">
        <v>131</v>
      </c>
      <c r="AL123" s="949"/>
      <c r="AM123" s="949"/>
      <c r="AN123" s="949"/>
      <c r="AO123" s="950"/>
      <c r="AP123" s="952" t="s">
        <v>131</v>
      </c>
      <c r="AQ123" s="953"/>
      <c r="AR123" s="953"/>
      <c r="AS123" s="953"/>
      <c r="AT123" s="954"/>
      <c r="AU123" s="987"/>
      <c r="AV123" s="988"/>
      <c r="AW123" s="988"/>
      <c r="AX123" s="988"/>
      <c r="AY123" s="988"/>
      <c r="AZ123" s="245" t="s">
        <v>193</v>
      </c>
      <c r="BA123" s="245"/>
      <c r="BB123" s="245"/>
      <c r="BC123" s="245"/>
      <c r="BD123" s="245"/>
      <c r="BE123" s="245"/>
      <c r="BF123" s="245"/>
      <c r="BG123" s="245"/>
      <c r="BH123" s="245"/>
      <c r="BI123" s="245"/>
      <c r="BJ123" s="245"/>
      <c r="BK123" s="245"/>
      <c r="BL123" s="245"/>
      <c r="BM123" s="245"/>
      <c r="BN123" s="245"/>
      <c r="BO123" s="967" t="s">
        <v>486</v>
      </c>
      <c r="BP123" s="995"/>
      <c r="BQ123" s="1053">
        <v>96465477</v>
      </c>
      <c r="BR123" s="1054"/>
      <c r="BS123" s="1054"/>
      <c r="BT123" s="1054"/>
      <c r="BU123" s="1054"/>
      <c r="BV123" s="1054">
        <v>96105055</v>
      </c>
      <c r="BW123" s="1054"/>
      <c r="BX123" s="1054"/>
      <c r="BY123" s="1054"/>
      <c r="BZ123" s="1054"/>
      <c r="CA123" s="1054">
        <v>93526841</v>
      </c>
      <c r="CB123" s="1054"/>
      <c r="CC123" s="1054"/>
      <c r="CD123" s="1054"/>
      <c r="CE123" s="1054"/>
      <c r="CF123" s="991"/>
      <c r="CG123" s="992"/>
      <c r="CH123" s="992"/>
      <c r="CI123" s="992"/>
      <c r="CJ123" s="993"/>
      <c r="CK123" s="999"/>
      <c r="CL123" s="1000"/>
      <c r="CM123" s="1000"/>
      <c r="CN123" s="1000"/>
      <c r="CO123" s="1001"/>
      <c r="CP123" s="1009" t="s">
        <v>487</v>
      </c>
      <c r="CQ123" s="1010"/>
      <c r="CR123" s="1010"/>
      <c r="CS123" s="1010"/>
      <c r="CT123" s="1010"/>
      <c r="CU123" s="1010"/>
      <c r="CV123" s="1010"/>
      <c r="CW123" s="1010"/>
      <c r="CX123" s="1010"/>
      <c r="CY123" s="1010"/>
      <c r="CZ123" s="1010"/>
      <c r="DA123" s="1010"/>
      <c r="DB123" s="1010"/>
      <c r="DC123" s="1010"/>
      <c r="DD123" s="1010"/>
      <c r="DE123" s="1010"/>
      <c r="DF123" s="1011"/>
      <c r="DG123" s="948">
        <v>16125</v>
      </c>
      <c r="DH123" s="949"/>
      <c r="DI123" s="949"/>
      <c r="DJ123" s="949"/>
      <c r="DK123" s="950"/>
      <c r="DL123" s="951">
        <v>21691</v>
      </c>
      <c r="DM123" s="949"/>
      <c r="DN123" s="949"/>
      <c r="DO123" s="949"/>
      <c r="DP123" s="950"/>
      <c r="DQ123" s="951">
        <v>34358</v>
      </c>
      <c r="DR123" s="949"/>
      <c r="DS123" s="949"/>
      <c r="DT123" s="949"/>
      <c r="DU123" s="950"/>
      <c r="DV123" s="952">
        <v>0.1</v>
      </c>
      <c r="DW123" s="953"/>
      <c r="DX123" s="953"/>
      <c r="DY123" s="953"/>
      <c r="DZ123" s="954"/>
    </row>
    <row r="124" spans="1:130" s="224" customFormat="1" ht="26.25" customHeight="1" thickBot="1" x14ac:dyDescent="0.2">
      <c r="A124" s="1047"/>
      <c r="B124" s="939"/>
      <c r="C124" s="912" t="s">
        <v>473</v>
      </c>
      <c r="D124" s="913"/>
      <c r="E124" s="913"/>
      <c r="F124" s="913"/>
      <c r="G124" s="913"/>
      <c r="H124" s="913"/>
      <c r="I124" s="913"/>
      <c r="J124" s="913"/>
      <c r="K124" s="913"/>
      <c r="L124" s="913"/>
      <c r="M124" s="913"/>
      <c r="N124" s="913"/>
      <c r="O124" s="913"/>
      <c r="P124" s="913"/>
      <c r="Q124" s="913"/>
      <c r="R124" s="913"/>
      <c r="S124" s="913"/>
      <c r="T124" s="913"/>
      <c r="U124" s="913"/>
      <c r="V124" s="913"/>
      <c r="W124" s="913"/>
      <c r="X124" s="913"/>
      <c r="Y124" s="913"/>
      <c r="Z124" s="914"/>
      <c r="AA124" s="948" t="s">
        <v>131</v>
      </c>
      <c r="AB124" s="949"/>
      <c r="AC124" s="949"/>
      <c r="AD124" s="949"/>
      <c r="AE124" s="950"/>
      <c r="AF124" s="951" t="s">
        <v>131</v>
      </c>
      <c r="AG124" s="949"/>
      <c r="AH124" s="949"/>
      <c r="AI124" s="949"/>
      <c r="AJ124" s="950"/>
      <c r="AK124" s="951" t="s">
        <v>466</v>
      </c>
      <c r="AL124" s="949"/>
      <c r="AM124" s="949"/>
      <c r="AN124" s="949"/>
      <c r="AO124" s="950"/>
      <c r="AP124" s="952" t="s">
        <v>451</v>
      </c>
      <c r="AQ124" s="953"/>
      <c r="AR124" s="953"/>
      <c r="AS124" s="953"/>
      <c r="AT124" s="954"/>
      <c r="AU124" s="1049" t="s">
        <v>488</v>
      </c>
      <c r="AV124" s="1050"/>
      <c r="AW124" s="1050"/>
      <c r="AX124" s="1050"/>
      <c r="AY124" s="1050"/>
      <c r="AZ124" s="1050"/>
      <c r="BA124" s="1050"/>
      <c r="BB124" s="1050"/>
      <c r="BC124" s="1050"/>
      <c r="BD124" s="1050"/>
      <c r="BE124" s="1050"/>
      <c r="BF124" s="1050"/>
      <c r="BG124" s="1050"/>
      <c r="BH124" s="1050"/>
      <c r="BI124" s="1050"/>
      <c r="BJ124" s="1050"/>
      <c r="BK124" s="1050"/>
      <c r="BL124" s="1050"/>
      <c r="BM124" s="1050"/>
      <c r="BN124" s="1050"/>
      <c r="BO124" s="1050"/>
      <c r="BP124" s="1051"/>
      <c r="BQ124" s="1052">
        <v>24.6</v>
      </c>
      <c r="BR124" s="1017"/>
      <c r="BS124" s="1017"/>
      <c r="BT124" s="1017"/>
      <c r="BU124" s="1017"/>
      <c r="BV124" s="1017">
        <v>26.9</v>
      </c>
      <c r="BW124" s="1017"/>
      <c r="BX124" s="1017"/>
      <c r="BY124" s="1017"/>
      <c r="BZ124" s="1017"/>
      <c r="CA124" s="1017">
        <v>26.5</v>
      </c>
      <c r="CB124" s="1017"/>
      <c r="CC124" s="1017"/>
      <c r="CD124" s="1017"/>
      <c r="CE124" s="1017"/>
      <c r="CF124" s="1018"/>
      <c r="CG124" s="1019"/>
      <c r="CH124" s="1019"/>
      <c r="CI124" s="1019"/>
      <c r="CJ124" s="1020"/>
      <c r="CK124" s="1002"/>
      <c r="CL124" s="1002"/>
      <c r="CM124" s="1002"/>
      <c r="CN124" s="1002"/>
      <c r="CO124" s="1003"/>
      <c r="CP124" s="1009" t="s">
        <v>489</v>
      </c>
      <c r="CQ124" s="1010"/>
      <c r="CR124" s="1010"/>
      <c r="CS124" s="1010"/>
      <c r="CT124" s="1010"/>
      <c r="CU124" s="1010"/>
      <c r="CV124" s="1010"/>
      <c r="CW124" s="1010"/>
      <c r="CX124" s="1010"/>
      <c r="CY124" s="1010"/>
      <c r="CZ124" s="1010"/>
      <c r="DA124" s="1010"/>
      <c r="DB124" s="1010"/>
      <c r="DC124" s="1010"/>
      <c r="DD124" s="1010"/>
      <c r="DE124" s="1010"/>
      <c r="DF124" s="1011"/>
      <c r="DG124" s="994" t="s">
        <v>451</v>
      </c>
      <c r="DH124" s="976"/>
      <c r="DI124" s="976"/>
      <c r="DJ124" s="976"/>
      <c r="DK124" s="977"/>
      <c r="DL124" s="975" t="s">
        <v>451</v>
      </c>
      <c r="DM124" s="976"/>
      <c r="DN124" s="976"/>
      <c r="DO124" s="976"/>
      <c r="DP124" s="977"/>
      <c r="DQ124" s="975" t="s">
        <v>451</v>
      </c>
      <c r="DR124" s="976"/>
      <c r="DS124" s="976"/>
      <c r="DT124" s="976"/>
      <c r="DU124" s="977"/>
      <c r="DV124" s="978" t="s">
        <v>451</v>
      </c>
      <c r="DW124" s="979"/>
      <c r="DX124" s="979"/>
      <c r="DY124" s="979"/>
      <c r="DZ124" s="980"/>
    </row>
    <row r="125" spans="1:130" s="224" customFormat="1" ht="26.25" customHeight="1" x14ac:dyDescent="0.15">
      <c r="A125" s="1047"/>
      <c r="B125" s="939"/>
      <c r="C125" s="912" t="s">
        <v>475</v>
      </c>
      <c r="D125" s="913"/>
      <c r="E125" s="913"/>
      <c r="F125" s="913"/>
      <c r="G125" s="913"/>
      <c r="H125" s="913"/>
      <c r="I125" s="913"/>
      <c r="J125" s="913"/>
      <c r="K125" s="913"/>
      <c r="L125" s="913"/>
      <c r="M125" s="913"/>
      <c r="N125" s="913"/>
      <c r="O125" s="913"/>
      <c r="P125" s="913"/>
      <c r="Q125" s="913"/>
      <c r="R125" s="913"/>
      <c r="S125" s="913"/>
      <c r="T125" s="913"/>
      <c r="U125" s="913"/>
      <c r="V125" s="913"/>
      <c r="W125" s="913"/>
      <c r="X125" s="913"/>
      <c r="Y125" s="913"/>
      <c r="Z125" s="914"/>
      <c r="AA125" s="948" t="s">
        <v>451</v>
      </c>
      <c r="AB125" s="949"/>
      <c r="AC125" s="949"/>
      <c r="AD125" s="949"/>
      <c r="AE125" s="950"/>
      <c r="AF125" s="951" t="s">
        <v>466</v>
      </c>
      <c r="AG125" s="949"/>
      <c r="AH125" s="949"/>
      <c r="AI125" s="949"/>
      <c r="AJ125" s="950"/>
      <c r="AK125" s="951" t="s">
        <v>466</v>
      </c>
      <c r="AL125" s="949"/>
      <c r="AM125" s="949"/>
      <c r="AN125" s="949"/>
      <c r="AO125" s="950"/>
      <c r="AP125" s="952" t="s">
        <v>451</v>
      </c>
      <c r="AQ125" s="953"/>
      <c r="AR125" s="953"/>
      <c r="AS125" s="953"/>
      <c r="AT125" s="954"/>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12" t="s">
        <v>490</v>
      </c>
      <c r="CL125" s="997"/>
      <c r="CM125" s="997"/>
      <c r="CN125" s="997"/>
      <c r="CO125" s="998"/>
      <c r="CP125" s="919" t="s">
        <v>491</v>
      </c>
      <c r="CQ125" s="887"/>
      <c r="CR125" s="887"/>
      <c r="CS125" s="887"/>
      <c r="CT125" s="887"/>
      <c r="CU125" s="887"/>
      <c r="CV125" s="887"/>
      <c r="CW125" s="887"/>
      <c r="CX125" s="887"/>
      <c r="CY125" s="887"/>
      <c r="CZ125" s="887"/>
      <c r="DA125" s="887"/>
      <c r="DB125" s="887"/>
      <c r="DC125" s="887"/>
      <c r="DD125" s="887"/>
      <c r="DE125" s="887"/>
      <c r="DF125" s="888"/>
      <c r="DG125" s="920" t="s">
        <v>451</v>
      </c>
      <c r="DH125" s="921"/>
      <c r="DI125" s="921"/>
      <c r="DJ125" s="921"/>
      <c r="DK125" s="921"/>
      <c r="DL125" s="921" t="s">
        <v>451</v>
      </c>
      <c r="DM125" s="921"/>
      <c r="DN125" s="921"/>
      <c r="DO125" s="921"/>
      <c r="DP125" s="921"/>
      <c r="DQ125" s="921" t="s">
        <v>451</v>
      </c>
      <c r="DR125" s="921"/>
      <c r="DS125" s="921"/>
      <c r="DT125" s="921"/>
      <c r="DU125" s="921"/>
      <c r="DV125" s="922" t="s">
        <v>451</v>
      </c>
      <c r="DW125" s="922"/>
      <c r="DX125" s="922"/>
      <c r="DY125" s="922"/>
      <c r="DZ125" s="923"/>
    </row>
    <row r="126" spans="1:130" s="224" customFormat="1" ht="26.25" customHeight="1" thickBot="1" x14ac:dyDescent="0.2">
      <c r="A126" s="1047"/>
      <c r="B126" s="939"/>
      <c r="C126" s="912" t="s">
        <v>477</v>
      </c>
      <c r="D126" s="913"/>
      <c r="E126" s="913"/>
      <c r="F126" s="913"/>
      <c r="G126" s="913"/>
      <c r="H126" s="913"/>
      <c r="I126" s="913"/>
      <c r="J126" s="913"/>
      <c r="K126" s="913"/>
      <c r="L126" s="913"/>
      <c r="M126" s="913"/>
      <c r="N126" s="913"/>
      <c r="O126" s="913"/>
      <c r="P126" s="913"/>
      <c r="Q126" s="913"/>
      <c r="R126" s="913"/>
      <c r="S126" s="913"/>
      <c r="T126" s="913"/>
      <c r="U126" s="913"/>
      <c r="V126" s="913"/>
      <c r="W126" s="913"/>
      <c r="X126" s="913"/>
      <c r="Y126" s="913"/>
      <c r="Z126" s="914"/>
      <c r="AA126" s="948" t="s">
        <v>451</v>
      </c>
      <c r="AB126" s="949"/>
      <c r="AC126" s="949"/>
      <c r="AD126" s="949"/>
      <c r="AE126" s="950"/>
      <c r="AF126" s="951">
        <v>29142</v>
      </c>
      <c r="AG126" s="949"/>
      <c r="AH126" s="949"/>
      <c r="AI126" s="949"/>
      <c r="AJ126" s="950"/>
      <c r="AK126" s="951" t="s">
        <v>451</v>
      </c>
      <c r="AL126" s="949"/>
      <c r="AM126" s="949"/>
      <c r="AN126" s="949"/>
      <c r="AO126" s="950"/>
      <c r="AP126" s="952" t="s">
        <v>451</v>
      </c>
      <c r="AQ126" s="953"/>
      <c r="AR126" s="953"/>
      <c r="AS126" s="953"/>
      <c r="AT126" s="954"/>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3"/>
      <c r="CL126" s="1000"/>
      <c r="CM126" s="1000"/>
      <c r="CN126" s="1000"/>
      <c r="CO126" s="1001"/>
      <c r="CP126" s="912" t="s">
        <v>492</v>
      </c>
      <c r="CQ126" s="913"/>
      <c r="CR126" s="913"/>
      <c r="CS126" s="913"/>
      <c r="CT126" s="913"/>
      <c r="CU126" s="913"/>
      <c r="CV126" s="913"/>
      <c r="CW126" s="913"/>
      <c r="CX126" s="913"/>
      <c r="CY126" s="913"/>
      <c r="CZ126" s="913"/>
      <c r="DA126" s="913"/>
      <c r="DB126" s="913"/>
      <c r="DC126" s="913"/>
      <c r="DD126" s="913"/>
      <c r="DE126" s="913"/>
      <c r="DF126" s="914"/>
      <c r="DG126" s="915" t="s">
        <v>451</v>
      </c>
      <c r="DH126" s="916"/>
      <c r="DI126" s="916"/>
      <c r="DJ126" s="916"/>
      <c r="DK126" s="916"/>
      <c r="DL126" s="916" t="s">
        <v>451</v>
      </c>
      <c r="DM126" s="916"/>
      <c r="DN126" s="916"/>
      <c r="DO126" s="916"/>
      <c r="DP126" s="916"/>
      <c r="DQ126" s="916" t="s">
        <v>451</v>
      </c>
      <c r="DR126" s="916"/>
      <c r="DS126" s="916"/>
      <c r="DT126" s="916"/>
      <c r="DU126" s="916"/>
      <c r="DV126" s="917" t="s">
        <v>451</v>
      </c>
      <c r="DW126" s="917"/>
      <c r="DX126" s="917"/>
      <c r="DY126" s="917"/>
      <c r="DZ126" s="918"/>
    </row>
    <row r="127" spans="1:130" s="224" customFormat="1" ht="26.25" customHeight="1" x14ac:dyDescent="0.15">
      <c r="A127" s="1048"/>
      <c r="B127" s="941"/>
      <c r="C127" s="963" t="s">
        <v>493</v>
      </c>
      <c r="D127" s="955"/>
      <c r="E127" s="955"/>
      <c r="F127" s="955"/>
      <c r="G127" s="955"/>
      <c r="H127" s="955"/>
      <c r="I127" s="955"/>
      <c r="J127" s="955"/>
      <c r="K127" s="955"/>
      <c r="L127" s="955"/>
      <c r="M127" s="955"/>
      <c r="N127" s="955"/>
      <c r="O127" s="955"/>
      <c r="P127" s="955"/>
      <c r="Q127" s="955"/>
      <c r="R127" s="955"/>
      <c r="S127" s="955"/>
      <c r="T127" s="955"/>
      <c r="U127" s="955"/>
      <c r="V127" s="955"/>
      <c r="W127" s="955"/>
      <c r="X127" s="955"/>
      <c r="Y127" s="955"/>
      <c r="Z127" s="956"/>
      <c r="AA127" s="948">
        <v>247</v>
      </c>
      <c r="AB127" s="949"/>
      <c r="AC127" s="949"/>
      <c r="AD127" s="949"/>
      <c r="AE127" s="950"/>
      <c r="AF127" s="951">
        <v>201</v>
      </c>
      <c r="AG127" s="949"/>
      <c r="AH127" s="949"/>
      <c r="AI127" s="949"/>
      <c r="AJ127" s="950"/>
      <c r="AK127" s="951">
        <v>184</v>
      </c>
      <c r="AL127" s="949"/>
      <c r="AM127" s="949"/>
      <c r="AN127" s="949"/>
      <c r="AO127" s="950"/>
      <c r="AP127" s="952">
        <v>0</v>
      </c>
      <c r="AQ127" s="953"/>
      <c r="AR127" s="953"/>
      <c r="AS127" s="953"/>
      <c r="AT127" s="954"/>
      <c r="AU127" s="226"/>
      <c r="AV127" s="226"/>
      <c r="AW127" s="226"/>
      <c r="AX127" s="1021" t="s">
        <v>494</v>
      </c>
      <c r="AY127" s="1022"/>
      <c r="AZ127" s="1022"/>
      <c r="BA127" s="1022"/>
      <c r="BB127" s="1022"/>
      <c r="BC127" s="1022"/>
      <c r="BD127" s="1022"/>
      <c r="BE127" s="1023"/>
      <c r="BF127" s="1024" t="s">
        <v>495</v>
      </c>
      <c r="BG127" s="1022"/>
      <c r="BH127" s="1022"/>
      <c r="BI127" s="1022"/>
      <c r="BJ127" s="1022"/>
      <c r="BK127" s="1022"/>
      <c r="BL127" s="1023"/>
      <c r="BM127" s="1024" t="s">
        <v>496</v>
      </c>
      <c r="BN127" s="1022"/>
      <c r="BO127" s="1022"/>
      <c r="BP127" s="1022"/>
      <c r="BQ127" s="1022"/>
      <c r="BR127" s="1022"/>
      <c r="BS127" s="1023"/>
      <c r="BT127" s="1024" t="s">
        <v>497</v>
      </c>
      <c r="BU127" s="1022"/>
      <c r="BV127" s="1022"/>
      <c r="BW127" s="1022"/>
      <c r="BX127" s="1022"/>
      <c r="BY127" s="1022"/>
      <c r="BZ127" s="1045"/>
      <c r="CA127" s="226"/>
      <c r="CB127" s="226"/>
      <c r="CC127" s="226"/>
      <c r="CD127" s="249"/>
      <c r="CE127" s="249"/>
      <c r="CF127" s="249"/>
      <c r="CG127" s="226"/>
      <c r="CH127" s="226"/>
      <c r="CI127" s="226"/>
      <c r="CJ127" s="248"/>
      <c r="CK127" s="1013"/>
      <c r="CL127" s="1000"/>
      <c r="CM127" s="1000"/>
      <c r="CN127" s="1000"/>
      <c r="CO127" s="1001"/>
      <c r="CP127" s="912" t="s">
        <v>498</v>
      </c>
      <c r="CQ127" s="913"/>
      <c r="CR127" s="913"/>
      <c r="CS127" s="913"/>
      <c r="CT127" s="913"/>
      <c r="CU127" s="913"/>
      <c r="CV127" s="913"/>
      <c r="CW127" s="913"/>
      <c r="CX127" s="913"/>
      <c r="CY127" s="913"/>
      <c r="CZ127" s="913"/>
      <c r="DA127" s="913"/>
      <c r="DB127" s="913"/>
      <c r="DC127" s="913"/>
      <c r="DD127" s="913"/>
      <c r="DE127" s="913"/>
      <c r="DF127" s="914"/>
      <c r="DG127" s="915" t="s">
        <v>451</v>
      </c>
      <c r="DH127" s="916"/>
      <c r="DI127" s="916"/>
      <c r="DJ127" s="916"/>
      <c r="DK127" s="916"/>
      <c r="DL127" s="916" t="s">
        <v>451</v>
      </c>
      <c r="DM127" s="916"/>
      <c r="DN127" s="916"/>
      <c r="DO127" s="916"/>
      <c r="DP127" s="916"/>
      <c r="DQ127" s="916" t="s">
        <v>451</v>
      </c>
      <c r="DR127" s="916"/>
      <c r="DS127" s="916"/>
      <c r="DT127" s="916"/>
      <c r="DU127" s="916"/>
      <c r="DV127" s="917" t="s">
        <v>451</v>
      </c>
      <c r="DW127" s="917"/>
      <c r="DX127" s="917"/>
      <c r="DY127" s="917"/>
      <c r="DZ127" s="918"/>
    </row>
    <row r="128" spans="1:130" s="224" customFormat="1" ht="26.25" customHeight="1" thickBot="1" x14ac:dyDescent="0.2">
      <c r="A128" s="1031" t="s">
        <v>499</v>
      </c>
      <c r="B128" s="1032"/>
      <c r="C128" s="1032"/>
      <c r="D128" s="1032"/>
      <c r="E128" s="1032"/>
      <c r="F128" s="1032"/>
      <c r="G128" s="1032"/>
      <c r="H128" s="1032"/>
      <c r="I128" s="1032"/>
      <c r="J128" s="1032"/>
      <c r="K128" s="1032"/>
      <c r="L128" s="1032"/>
      <c r="M128" s="1032"/>
      <c r="N128" s="1032"/>
      <c r="O128" s="1032"/>
      <c r="P128" s="1032"/>
      <c r="Q128" s="1032"/>
      <c r="R128" s="1032"/>
      <c r="S128" s="1032"/>
      <c r="T128" s="1032"/>
      <c r="U128" s="1032"/>
      <c r="V128" s="1032"/>
      <c r="W128" s="1033" t="s">
        <v>500</v>
      </c>
      <c r="X128" s="1033"/>
      <c r="Y128" s="1033"/>
      <c r="Z128" s="1034"/>
      <c r="AA128" s="1035">
        <v>1625104</v>
      </c>
      <c r="AB128" s="1036"/>
      <c r="AC128" s="1036"/>
      <c r="AD128" s="1036"/>
      <c r="AE128" s="1037"/>
      <c r="AF128" s="1038">
        <v>1680631</v>
      </c>
      <c r="AG128" s="1036"/>
      <c r="AH128" s="1036"/>
      <c r="AI128" s="1036"/>
      <c r="AJ128" s="1037"/>
      <c r="AK128" s="1038">
        <v>1685816</v>
      </c>
      <c r="AL128" s="1036"/>
      <c r="AM128" s="1036"/>
      <c r="AN128" s="1036"/>
      <c r="AO128" s="1037"/>
      <c r="AP128" s="1039"/>
      <c r="AQ128" s="1040"/>
      <c r="AR128" s="1040"/>
      <c r="AS128" s="1040"/>
      <c r="AT128" s="1041"/>
      <c r="AU128" s="226"/>
      <c r="AV128" s="226"/>
      <c r="AW128" s="226"/>
      <c r="AX128" s="886" t="s">
        <v>501</v>
      </c>
      <c r="AY128" s="887"/>
      <c r="AZ128" s="887"/>
      <c r="BA128" s="887"/>
      <c r="BB128" s="887"/>
      <c r="BC128" s="887"/>
      <c r="BD128" s="887"/>
      <c r="BE128" s="888"/>
      <c r="BF128" s="1042" t="s">
        <v>448</v>
      </c>
      <c r="BG128" s="1043"/>
      <c r="BH128" s="1043"/>
      <c r="BI128" s="1043"/>
      <c r="BJ128" s="1043"/>
      <c r="BK128" s="1043"/>
      <c r="BL128" s="1044"/>
      <c r="BM128" s="1042">
        <v>11.54</v>
      </c>
      <c r="BN128" s="1043"/>
      <c r="BO128" s="1043"/>
      <c r="BP128" s="1043"/>
      <c r="BQ128" s="1043"/>
      <c r="BR128" s="1043"/>
      <c r="BS128" s="1044"/>
      <c r="BT128" s="1042">
        <v>20</v>
      </c>
      <c r="BU128" s="1043"/>
      <c r="BV128" s="1043"/>
      <c r="BW128" s="1043"/>
      <c r="BX128" s="1043"/>
      <c r="BY128" s="1043"/>
      <c r="BZ128" s="1066"/>
      <c r="CA128" s="249"/>
      <c r="CB128" s="249"/>
      <c r="CC128" s="249"/>
      <c r="CD128" s="249"/>
      <c r="CE128" s="249"/>
      <c r="CF128" s="249"/>
      <c r="CG128" s="226"/>
      <c r="CH128" s="226"/>
      <c r="CI128" s="226"/>
      <c r="CJ128" s="248"/>
      <c r="CK128" s="1014"/>
      <c r="CL128" s="1015"/>
      <c r="CM128" s="1015"/>
      <c r="CN128" s="1015"/>
      <c r="CO128" s="1016"/>
      <c r="CP128" s="1025" t="s">
        <v>502</v>
      </c>
      <c r="CQ128" s="713"/>
      <c r="CR128" s="713"/>
      <c r="CS128" s="713"/>
      <c r="CT128" s="713"/>
      <c r="CU128" s="713"/>
      <c r="CV128" s="713"/>
      <c r="CW128" s="713"/>
      <c r="CX128" s="713"/>
      <c r="CY128" s="713"/>
      <c r="CZ128" s="713"/>
      <c r="DA128" s="713"/>
      <c r="DB128" s="713"/>
      <c r="DC128" s="713"/>
      <c r="DD128" s="713"/>
      <c r="DE128" s="713"/>
      <c r="DF128" s="1026"/>
      <c r="DG128" s="1027" t="s">
        <v>449</v>
      </c>
      <c r="DH128" s="1028"/>
      <c r="DI128" s="1028"/>
      <c r="DJ128" s="1028"/>
      <c r="DK128" s="1028"/>
      <c r="DL128" s="1028" t="s">
        <v>449</v>
      </c>
      <c r="DM128" s="1028"/>
      <c r="DN128" s="1028"/>
      <c r="DO128" s="1028"/>
      <c r="DP128" s="1028"/>
      <c r="DQ128" s="1028" t="s">
        <v>131</v>
      </c>
      <c r="DR128" s="1028"/>
      <c r="DS128" s="1028"/>
      <c r="DT128" s="1028"/>
      <c r="DU128" s="1028"/>
      <c r="DV128" s="1029" t="s">
        <v>451</v>
      </c>
      <c r="DW128" s="1029"/>
      <c r="DX128" s="1029"/>
      <c r="DY128" s="1029"/>
      <c r="DZ128" s="1030"/>
    </row>
    <row r="129" spans="1:131" s="224" customFormat="1" ht="26.25" customHeight="1" x14ac:dyDescent="0.15">
      <c r="A129" s="924" t="s">
        <v>110</v>
      </c>
      <c r="B129" s="925"/>
      <c r="C129" s="925"/>
      <c r="D129" s="925"/>
      <c r="E129" s="925"/>
      <c r="F129" s="925"/>
      <c r="G129" s="925"/>
      <c r="H129" s="925"/>
      <c r="I129" s="925"/>
      <c r="J129" s="925"/>
      <c r="K129" s="925"/>
      <c r="L129" s="925"/>
      <c r="M129" s="925"/>
      <c r="N129" s="925"/>
      <c r="O129" s="925"/>
      <c r="P129" s="925"/>
      <c r="Q129" s="925"/>
      <c r="R129" s="925"/>
      <c r="S129" s="925"/>
      <c r="T129" s="925"/>
      <c r="U129" s="925"/>
      <c r="V129" s="925"/>
      <c r="W129" s="1060" t="s">
        <v>503</v>
      </c>
      <c r="X129" s="1061"/>
      <c r="Y129" s="1061"/>
      <c r="Z129" s="1062"/>
      <c r="AA129" s="948">
        <v>36690853</v>
      </c>
      <c r="AB129" s="949"/>
      <c r="AC129" s="949"/>
      <c r="AD129" s="949"/>
      <c r="AE129" s="950"/>
      <c r="AF129" s="951">
        <v>37979908</v>
      </c>
      <c r="AG129" s="949"/>
      <c r="AH129" s="949"/>
      <c r="AI129" s="949"/>
      <c r="AJ129" s="950"/>
      <c r="AK129" s="951">
        <v>37081244</v>
      </c>
      <c r="AL129" s="949"/>
      <c r="AM129" s="949"/>
      <c r="AN129" s="949"/>
      <c r="AO129" s="950"/>
      <c r="AP129" s="1063"/>
      <c r="AQ129" s="1064"/>
      <c r="AR129" s="1064"/>
      <c r="AS129" s="1064"/>
      <c r="AT129" s="1065"/>
      <c r="AU129" s="227"/>
      <c r="AV129" s="227"/>
      <c r="AW129" s="227"/>
      <c r="AX129" s="1055" t="s">
        <v>504</v>
      </c>
      <c r="AY129" s="913"/>
      <c r="AZ129" s="913"/>
      <c r="BA129" s="913"/>
      <c r="BB129" s="913"/>
      <c r="BC129" s="913"/>
      <c r="BD129" s="913"/>
      <c r="BE129" s="914"/>
      <c r="BF129" s="1056" t="s">
        <v>448</v>
      </c>
      <c r="BG129" s="1057"/>
      <c r="BH129" s="1057"/>
      <c r="BI129" s="1057"/>
      <c r="BJ129" s="1057"/>
      <c r="BK129" s="1057"/>
      <c r="BL129" s="1058"/>
      <c r="BM129" s="1056">
        <v>16.54</v>
      </c>
      <c r="BN129" s="1057"/>
      <c r="BO129" s="1057"/>
      <c r="BP129" s="1057"/>
      <c r="BQ129" s="1057"/>
      <c r="BR129" s="1057"/>
      <c r="BS129" s="1058"/>
      <c r="BT129" s="1056">
        <v>30</v>
      </c>
      <c r="BU129" s="1057"/>
      <c r="BV129" s="1057"/>
      <c r="BW129" s="1057"/>
      <c r="BX129" s="1057"/>
      <c r="BY129" s="1057"/>
      <c r="BZ129" s="1059"/>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924" t="s">
        <v>505</v>
      </c>
      <c r="B130" s="925"/>
      <c r="C130" s="925"/>
      <c r="D130" s="925"/>
      <c r="E130" s="925"/>
      <c r="F130" s="925"/>
      <c r="G130" s="925"/>
      <c r="H130" s="925"/>
      <c r="I130" s="925"/>
      <c r="J130" s="925"/>
      <c r="K130" s="925"/>
      <c r="L130" s="925"/>
      <c r="M130" s="925"/>
      <c r="N130" s="925"/>
      <c r="O130" s="925"/>
      <c r="P130" s="925"/>
      <c r="Q130" s="925"/>
      <c r="R130" s="925"/>
      <c r="S130" s="925"/>
      <c r="T130" s="925"/>
      <c r="U130" s="925"/>
      <c r="V130" s="925"/>
      <c r="W130" s="1060" t="s">
        <v>506</v>
      </c>
      <c r="X130" s="1061"/>
      <c r="Y130" s="1061"/>
      <c r="Z130" s="1062"/>
      <c r="AA130" s="948">
        <v>5669493</v>
      </c>
      <c r="AB130" s="949"/>
      <c r="AC130" s="949"/>
      <c r="AD130" s="949"/>
      <c r="AE130" s="950"/>
      <c r="AF130" s="951">
        <v>5480323</v>
      </c>
      <c r="AG130" s="949"/>
      <c r="AH130" s="949"/>
      <c r="AI130" s="949"/>
      <c r="AJ130" s="950"/>
      <c r="AK130" s="951">
        <v>5365473</v>
      </c>
      <c r="AL130" s="949"/>
      <c r="AM130" s="949"/>
      <c r="AN130" s="949"/>
      <c r="AO130" s="950"/>
      <c r="AP130" s="1063"/>
      <c r="AQ130" s="1064"/>
      <c r="AR130" s="1064"/>
      <c r="AS130" s="1064"/>
      <c r="AT130" s="1065"/>
      <c r="AU130" s="227"/>
      <c r="AV130" s="227"/>
      <c r="AW130" s="227"/>
      <c r="AX130" s="1055" t="s">
        <v>507</v>
      </c>
      <c r="AY130" s="913"/>
      <c r="AZ130" s="913"/>
      <c r="BA130" s="913"/>
      <c r="BB130" s="913"/>
      <c r="BC130" s="913"/>
      <c r="BD130" s="913"/>
      <c r="BE130" s="914"/>
      <c r="BF130" s="1091">
        <v>2.6</v>
      </c>
      <c r="BG130" s="1092"/>
      <c r="BH130" s="1092"/>
      <c r="BI130" s="1092"/>
      <c r="BJ130" s="1092"/>
      <c r="BK130" s="1092"/>
      <c r="BL130" s="1093"/>
      <c r="BM130" s="1091">
        <v>25</v>
      </c>
      <c r="BN130" s="1092"/>
      <c r="BO130" s="1092"/>
      <c r="BP130" s="1092"/>
      <c r="BQ130" s="1092"/>
      <c r="BR130" s="1092"/>
      <c r="BS130" s="1093"/>
      <c r="BT130" s="1091">
        <v>35</v>
      </c>
      <c r="BU130" s="1092"/>
      <c r="BV130" s="1092"/>
      <c r="BW130" s="1092"/>
      <c r="BX130" s="1092"/>
      <c r="BY130" s="1092"/>
      <c r="BZ130" s="109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1095"/>
      <c r="B131" s="1096"/>
      <c r="C131" s="1096"/>
      <c r="D131" s="1096"/>
      <c r="E131" s="1096"/>
      <c r="F131" s="1096"/>
      <c r="G131" s="1096"/>
      <c r="H131" s="1096"/>
      <c r="I131" s="1096"/>
      <c r="J131" s="1096"/>
      <c r="K131" s="1096"/>
      <c r="L131" s="1096"/>
      <c r="M131" s="1096"/>
      <c r="N131" s="1096"/>
      <c r="O131" s="1096"/>
      <c r="P131" s="1096"/>
      <c r="Q131" s="1096"/>
      <c r="R131" s="1096"/>
      <c r="S131" s="1096"/>
      <c r="T131" s="1096"/>
      <c r="U131" s="1096"/>
      <c r="V131" s="1096"/>
      <c r="W131" s="1097" t="s">
        <v>508</v>
      </c>
      <c r="X131" s="1098"/>
      <c r="Y131" s="1098"/>
      <c r="Z131" s="1099"/>
      <c r="AA131" s="994">
        <v>31021360</v>
      </c>
      <c r="AB131" s="976"/>
      <c r="AC131" s="976"/>
      <c r="AD131" s="976"/>
      <c r="AE131" s="977"/>
      <c r="AF131" s="975">
        <v>32499585</v>
      </c>
      <c r="AG131" s="976"/>
      <c r="AH131" s="976"/>
      <c r="AI131" s="976"/>
      <c r="AJ131" s="977"/>
      <c r="AK131" s="975">
        <v>31715771</v>
      </c>
      <c r="AL131" s="976"/>
      <c r="AM131" s="976"/>
      <c r="AN131" s="976"/>
      <c r="AO131" s="977"/>
      <c r="AP131" s="1100"/>
      <c r="AQ131" s="1101"/>
      <c r="AR131" s="1101"/>
      <c r="AS131" s="1101"/>
      <c r="AT131" s="1102"/>
      <c r="AU131" s="227"/>
      <c r="AV131" s="227"/>
      <c r="AW131" s="227"/>
      <c r="AX131" s="1073" t="s">
        <v>509</v>
      </c>
      <c r="AY131" s="713"/>
      <c r="AZ131" s="713"/>
      <c r="BA131" s="713"/>
      <c r="BB131" s="713"/>
      <c r="BC131" s="713"/>
      <c r="BD131" s="713"/>
      <c r="BE131" s="1026"/>
      <c r="BF131" s="1074">
        <v>26.5</v>
      </c>
      <c r="BG131" s="1075"/>
      <c r="BH131" s="1075"/>
      <c r="BI131" s="1075"/>
      <c r="BJ131" s="1075"/>
      <c r="BK131" s="1075"/>
      <c r="BL131" s="1076"/>
      <c r="BM131" s="1074">
        <v>350</v>
      </c>
      <c r="BN131" s="1075"/>
      <c r="BO131" s="1075"/>
      <c r="BP131" s="1075"/>
      <c r="BQ131" s="1075"/>
      <c r="BR131" s="1075"/>
      <c r="BS131" s="1076"/>
      <c r="BT131" s="1077"/>
      <c r="BU131" s="1078"/>
      <c r="BV131" s="1078"/>
      <c r="BW131" s="1078"/>
      <c r="BX131" s="1078"/>
      <c r="BY131" s="1078"/>
      <c r="BZ131" s="1079"/>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1080" t="s">
        <v>510</v>
      </c>
      <c r="B132" s="1081"/>
      <c r="C132" s="1081"/>
      <c r="D132" s="1081"/>
      <c r="E132" s="1081"/>
      <c r="F132" s="1081"/>
      <c r="G132" s="1081"/>
      <c r="H132" s="1081"/>
      <c r="I132" s="1081"/>
      <c r="J132" s="1081"/>
      <c r="K132" s="1081"/>
      <c r="L132" s="1081"/>
      <c r="M132" s="1081"/>
      <c r="N132" s="1081"/>
      <c r="O132" s="1081"/>
      <c r="P132" s="1081"/>
      <c r="Q132" s="1081"/>
      <c r="R132" s="1081"/>
      <c r="S132" s="1081"/>
      <c r="T132" s="1081"/>
      <c r="U132" s="1081"/>
      <c r="V132" s="1084" t="s">
        <v>511</v>
      </c>
      <c r="W132" s="1084"/>
      <c r="X132" s="1084"/>
      <c r="Y132" s="1084"/>
      <c r="Z132" s="1085"/>
      <c r="AA132" s="1086">
        <v>2.7060257839999999</v>
      </c>
      <c r="AB132" s="1087"/>
      <c r="AC132" s="1087"/>
      <c r="AD132" s="1087"/>
      <c r="AE132" s="1088"/>
      <c r="AF132" s="1089">
        <v>2.554639764</v>
      </c>
      <c r="AG132" s="1087"/>
      <c r="AH132" s="1087"/>
      <c r="AI132" s="1087"/>
      <c r="AJ132" s="1088"/>
      <c r="AK132" s="1089">
        <v>2.6173035489999998</v>
      </c>
      <c r="AL132" s="1087"/>
      <c r="AM132" s="1087"/>
      <c r="AN132" s="1087"/>
      <c r="AO132" s="1088"/>
      <c r="AP132" s="991"/>
      <c r="AQ132" s="992"/>
      <c r="AR132" s="992"/>
      <c r="AS132" s="992"/>
      <c r="AT132" s="1090"/>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1082"/>
      <c r="B133" s="1083"/>
      <c r="C133" s="1083"/>
      <c r="D133" s="1083"/>
      <c r="E133" s="1083"/>
      <c r="F133" s="1083"/>
      <c r="G133" s="1083"/>
      <c r="H133" s="1083"/>
      <c r="I133" s="1083"/>
      <c r="J133" s="1083"/>
      <c r="K133" s="1083"/>
      <c r="L133" s="1083"/>
      <c r="M133" s="1083"/>
      <c r="N133" s="1083"/>
      <c r="O133" s="1083"/>
      <c r="P133" s="1083"/>
      <c r="Q133" s="1083"/>
      <c r="R133" s="1083"/>
      <c r="S133" s="1083"/>
      <c r="T133" s="1083"/>
      <c r="U133" s="1083"/>
      <c r="V133" s="1067" t="s">
        <v>512</v>
      </c>
      <c r="W133" s="1067"/>
      <c r="X133" s="1067"/>
      <c r="Y133" s="1067"/>
      <c r="Z133" s="1068"/>
      <c r="AA133" s="1069">
        <v>3.1</v>
      </c>
      <c r="AB133" s="1070"/>
      <c r="AC133" s="1070"/>
      <c r="AD133" s="1070"/>
      <c r="AE133" s="1071"/>
      <c r="AF133" s="1069">
        <v>2.7</v>
      </c>
      <c r="AG133" s="1070"/>
      <c r="AH133" s="1070"/>
      <c r="AI133" s="1070"/>
      <c r="AJ133" s="1071"/>
      <c r="AK133" s="1069">
        <v>2.6</v>
      </c>
      <c r="AL133" s="1070"/>
      <c r="AM133" s="1070"/>
      <c r="AN133" s="1070"/>
      <c r="AO133" s="1071"/>
      <c r="AP133" s="1018"/>
      <c r="AQ133" s="1019"/>
      <c r="AR133" s="1019"/>
      <c r="AS133" s="1019"/>
      <c r="AT133" s="1072"/>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dFBWWeM8IQicpbvfyMMFV1mdJv+6uFPALf7XjrVjEd2pNEC9Nw+Pj2MQBpVAvaQNzH6MB+pX5zVkM/seh/0tZA==" saltValue="sm6SzmrfcKeUbixQD0oNi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3DCC5C-74C5-4A55-8AEC-398A5B8C69BE}">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513</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3vrUGE1kiAL4dRgcieMJ+eMVVmnosx0Vv0uQkz1rTJFqULZikXjx7gkskQh6Agw8/1jp5TNOvsK9WUqBl3qHqQ==" saltValue="iQrqLyNDqhELo+xOJ18KkQ=="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rRH15B9kpO91asfEc4M/T72zFykOTuAhdGrkvDzNfFpmpus9drDLbeiw6g4CgRSqzoRDox1bxXmcDS1YqDhMQ==" saltValue="A+otRcTkCr/9n/sWvrZ2a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514</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515</v>
      </c>
      <c r="AL6" s="260"/>
      <c r="AM6" s="260"/>
      <c r="AN6" s="260"/>
    </row>
    <row r="7" spans="1:46" ht="13.5" customHeight="1" x14ac:dyDescent="0.15">
      <c r="A7" s="259"/>
      <c r="AK7" s="262"/>
      <c r="AL7" s="263"/>
      <c r="AM7" s="263"/>
      <c r="AN7" s="264"/>
      <c r="AO7" s="1104" t="s">
        <v>516</v>
      </c>
      <c r="AP7" s="265"/>
      <c r="AQ7" s="266" t="s">
        <v>517</v>
      </c>
      <c r="AR7" s="267"/>
    </row>
    <row r="8" spans="1:46" x14ac:dyDescent="0.15">
      <c r="A8" s="259"/>
      <c r="AK8" s="268"/>
      <c r="AL8" s="269"/>
      <c r="AM8" s="269"/>
      <c r="AN8" s="270"/>
      <c r="AO8" s="1105"/>
      <c r="AP8" s="271" t="s">
        <v>518</v>
      </c>
      <c r="AQ8" s="272" t="s">
        <v>519</v>
      </c>
      <c r="AR8" s="273" t="s">
        <v>520</v>
      </c>
    </row>
    <row r="9" spans="1:46" x14ac:dyDescent="0.15">
      <c r="A9" s="259"/>
      <c r="AK9" s="1106" t="s">
        <v>521</v>
      </c>
      <c r="AL9" s="1107"/>
      <c r="AM9" s="1107"/>
      <c r="AN9" s="1108"/>
      <c r="AO9" s="274">
        <v>10001484</v>
      </c>
      <c r="AP9" s="274">
        <v>62372</v>
      </c>
      <c r="AQ9" s="275">
        <v>61723</v>
      </c>
      <c r="AR9" s="276">
        <v>1.1000000000000001</v>
      </c>
    </row>
    <row r="10" spans="1:46" ht="13.5" customHeight="1" x14ac:dyDescent="0.15">
      <c r="A10" s="259"/>
      <c r="AK10" s="1106" t="s">
        <v>522</v>
      </c>
      <c r="AL10" s="1107"/>
      <c r="AM10" s="1107"/>
      <c r="AN10" s="1108"/>
      <c r="AO10" s="277">
        <v>1619717</v>
      </c>
      <c r="AP10" s="277">
        <v>10101</v>
      </c>
      <c r="AQ10" s="278">
        <v>1286</v>
      </c>
      <c r="AR10" s="279">
        <v>685.5</v>
      </c>
    </row>
    <row r="11" spans="1:46" ht="13.5" customHeight="1" x14ac:dyDescent="0.15">
      <c r="A11" s="259"/>
      <c r="AK11" s="1106" t="s">
        <v>523</v>
      </c>
      <c r="AL11" s="1107"/>
      <c r="AM11" s="1107"/>
      <c r="AN11" s="1108"/>
      <c r="AO11" s="277">
        <v>155450</v>
      </c>
      <c r="AP11" s="277">
        <v>969</v>
      </c>
      <c r="AQ11" s="278">
        <v>1067</v>
      </c>
      <c r="AR11" s="279">
        <v>-9.1999999999999993</v>
      </c>
    </row>
    <row r="12" spans="1:46" ht="13.5" customHeight="1" x14ac:dyDescent="0.15">
      <c r="A12" s="259"/>
      <c r="AK12" s="1106" t="s">
        <v>524</v>
      </c>
      <c r="AL12" s="1107"/>
      <c r="AM12" s="1107"/>
      <c r="AN12" s="1108"/>
      <c r="AO12" s="277" t="s">
        <v>525</v>
      </c>
      <c r="AP12" s="277" t="s">
        <v>525</v>
      </c>
      <c r="AQ12" s="278">
        <v>49</v>
      </c>
      <c r="AR12" s="279" t="s">
        <v>525</v>
      </c>
    </row>
    <row r="13" spans="1:46" ht="13.5" customHeight="1" x14ac:dyDescent="0.15">
      <c r="A13" s="259"/>
      <c r="AK13" s="1106" t="s">
        <v>526</v>
      </c>
      <c r="AL13" s="1107"/>
      <c r="AM13" s="1107"/>
      <c r="AN13" s="1108"/>
      <c r="AO13" s="277">
        <v>256120</v>
      </c>
      <c r="AP13" s="277">
        <v>1597</v>
      </c>
      <c r="AQ13" s="278">
        <v>2137</v>
      </c>
      <c r="AR13" s="279">
        <v>-25.3</v>
      </c>
    </row>
    <row r="14" spans="1:46" ht="13.5" customHeight="1" x14ac:dyDescent="0.15">
      <c r="A14" s="259"/>
      <c r="AK14" s="1106" t="s">
        <v>527</v>
      </c>
      <c r="AL14" s="1107"/>
      <c r="AM14" s="1107"/>
      <c r="AN14" s="1108"/>
      <c r="AO14" s="277">
        <v>186962</v>
      </c>
      <c r="AP14" s="277">
        <v>1166</v>
      </c>
      <c r="AQ14" s="278">
        <v>1241</v>
      </c>
      <c r="AR14" s="279">
        <v>-6</v>
      </c>
    </row>
    <row r="15" spans="1:46" ht="13.5" customHeight="1" x14ac:dyDescent="0.15">
      <c r="A15" s="259"/>
      <c r="AK15" s="1109" t="s">
        <v>528</v>
      </c>
      <c r="AL15" s="1110"/>
      <c r="AM15" s="1110"/>
      <c r="AN15" s="1111"/>
      <c r="AO15" s="277">
        <v>-862784</v>
      </c>
      <c r="AP15" s="277">
        <v>-5381</v>
      </c>
      <c r="AQ15" s="278">
        <v>-3809</v>
      </c>
      <c r="AR15" s="279">
        <v>41.3</v>
      </c>
    </row>
    <row r="16" spans="1:46" x14ac:dyDescent="0.15">
      <c r="A16" s="259"/>
      <c r="AK16" s="1109" t="s">
        <v>193</v>
      </c>
      <c r="AL16" s="1110"/>
      <c r="AM16" s="1110"/>
      <c r="AN16" s="1111"/>
      <c r="AO16" s="277">
        <v>11356949</v>
      </c>
      <c r="AP16" s="277">
        <v>70825</v>
      </c>
      <c r="AQ16" s="278">
        <v>63693</v>
      </c>
      <c r="AR16" s="279">
        <v>11.2</v>
      </c>
    </row>
    <row r="17" spans="1:46" x14ac:dyDescent="0.15">
      <c r="A17" s="259"/>
    </row>
    <row r="18" spans="1:46" x14ac:dyDescent="0.15">
      <c r="A18" s="259"/>
      <c r="AQ18" s="280"/>
      <c r="AR18" s="280"/>
    </row>
    <row r="19" spans="1:46" x14ac:dyDescent="0.15">
      <c r="A19" s="259"/>
      <c r="AK19" s="255" t="s">
        <v>529</v>
      </c>
    </row>
    <row r="20" spans="1:46" x14ac:dyDescent="0.15">
      <c r="A20" s="259"/>
      <c r="AK20" s="281"/>
      <c r="AL20" s="282"/>
      <c r="AM20" s="282"/>
      <c r="AN20" s="283"/>
      <c r="AO20" s="284" t="s">
        <v>530</v>
      </c>
      <c r="AP20" s="285" t="s">
        <v>531</v>
      </c>
      <c r="AQ20" s="286" t="s">
        <v>532</v>
      </c>
      <c r="AR20" s="287"/>
    </row>
    <row r="21" spans="1:46" s="260" customFormat="1" x14ac:dyDescent="0.15">
      <c r="A21" s="288"/>
      <c r="AK21" s="1112" t="s">
        <v>533</v>
      </c>
      <c r="AL21" s="1113"/>
      <c r="AM21" s="1113"/>
      <c r="AN21" s="1114"/>
      <c r="AO21" s="289">
        <v>5.97</v>
      </c>
      <c r="AP21" s="290">
        <v>6.06</v>
      </c>
      <c r="AQ21" s="291">
        <v>-0.09</v>
      </c>
      <c r="AS21" s="292"/>
      <c r="AT21" s="288"/>
    </row>
    <row r="22" spans="1:46" s="260" customFormat="1" x14ac:dyDescent="0.15">
      <c r="A22" s="288"/>
      <c r="AK22" s="1112" t="s">
        <v>534</v>
      </c>
      <c r="AL22" s="1113"/>
      <c r="AM22" s="1113"/>
      <c r="AN22" s="1114"/>
      <c r="AO22" s="293">
        <v>100.1</v>
      </c>
      <c r="AP22" s="294">
        <v>99.8</v>
      </c>
      <c r="AQ22" s="295">
        <v>0.3</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03" t="s">
        <v>535</v>
      </c>
      <c r="B26" s="1103"/>
      <c r="C26" s="1103"/>
      <c r="D26" s="1103"/>
      <c r="E26" s="1103"/>
      <c r="F26" s="1103"/>
      <c r="G26" s="1103"/>
      <c r="H26" s="1103"/>
      <c r="I26" s="1103"/>
      <c r="J26" s="1103"/>
      <c r="K26" s="1103"/>
      <c r="L26" s="1103"/>
      <c r="M26" s="1103"/>
      <c r="N26" s="1103"/>
      <c r="O26" s="1103"/>
      <c r="P26" s="1103"/>
      <c r="Q26" s="1103"/>
      <c r="R26" s="1103"/>
      <c r="S26" s="1103"/>
      <c r="T26" s="1103"/>
      <c r="U26" s="1103"/>
      <c r="V26" s="1103"/>
      <c r="W26" s="1103"/>
      <c r="X26" s="1103"/>
      <c r="Y26" s="1103"/>
      <c r="Z26" s="1103"/>
      <c r="AA26" s="1103"/>
      <c r="AB26" s="1103"/>
      <c r="AC26" s="1103"/>
      <c r="AD26" s="1103"/>
      <c r="AE26" s="1103"/>
      <c r="AF26" s="1103"/>
      <c r="AG26" s="1103"/>
      <c r="AH26" s="1103"/>
      <c r="AI26" s="1103"/>
      <c r="AJ26" s="1103"/>
      <c r="AK26" s="1103"/>
      <c r="AL26" s="1103"/>
      <c r="AM26" s="1103"/>
      <c r="AN26" s="1103"/>
      <c r="AO26" s="1103"/>
      <c r="AP26" s="1103"/>
      <c r="AQ26" s="1103"/>
      <c r="AR26" s="1103"/>
      <c r="AS26" s="1103"/>
    </row>
    <row r="27" spans="1:46" x14ac:dyDescent="0.15">
      <c r="A27" s="300"/>
      <c r="AS27" s="255"/>
      <c r="AT27" s="255"/>
    </row>
    <row r="28" spans="1:46" ht="17.25" x14ac:dyDescent="0.15">
      <c r="A28" s="256" t="s">
        <v>536</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537</v>
      </c>
      <c r="AL29" s="260"/>
      <c r="AM29" s="260"/>
      <c r="AN29" s="260"/>
      <c r="AS29" s="302"/>
    </row>
    <row r="30" spans="1:46" ht="13.5" customHeight="1" x14ac:dyDescent="0.15">
      <c r="A30" s="259"/>
      <c r="AK30" s="262"/>
      <c r="AL30" s="263"/>
      <c r="AM30" s="263"/>
      <c r="AN30" s="264"/>
      <c r="AO30" s="1104" t="s">
        <v>516</v>
      </c>
      <c r="AP30" s="265"/>
      <c r="AQ30" s="266" t="s">
        <v>517</v>
      </c>
      <c r="AR30" s="267"/>
    </row>
    <row r="31" spans="1:46" x14ac:dyDescent="0.15">
      <c r="A31" s="259"/>
      <c r="AK31" s="268"/>
      <c r="AL31" s="269"/>
      <c r="AM31" s="269"/>
      <c r="AN31" s="270"/>
      <c r="AO31" s="1105"/>
      <c r="AP31" s="271" t="s">
        <v>518</v>
      </c>
      <c r="AQ31" s="272" t="s">
        <v>519</v>
      </c>
      <c r="AR31" s="273" t="s">
        <v>520</v>
      </c>
    </row>
    <row r="32" spans="1:46" ht="27" customHeight="1" x14ac:dyDescent="0.15">
      <c r="A32" s="259"/>
      <c r="AK32" s="1120" t="s">
        <v>538</v>
      </c>
      <c r="AL32" s="1121"/>
      <c r="AM32" s="1121"/>
      <c r="AN32" s="1122"/>
      <c r="AO32" s="303">
        <v>5790786</v>
      </c>
      <c r="AP32" s="303">
        <v>36113</v>
      </c>
      <c r="AQ32" s="304">
        <v>26449</v>
      </c>
      <c r="AR32" s="305">
        <v>36.5</v>
      </c>
    </row>
    <row r="33" spans="1:46" ht="13.5" customHeight="1" x14ac:dyDescent="0.15">
      <c r="A33" s="259"/>
      <c r="AK33" s="1120" t="s">
        <v>539</v>
      </c>
      <c r="AL33" s="1121"/>
      <c r="AM33" s="1121"/>
      <c r="AN33" s="1122"/>
      <c r="AO33" s="303" t="s">
        <v>525</v>
      </c>
      <c r="AP33" s="303" t="s">
        <v>525</v>
      </c>
      <c r="AQ33" s="304">
        <v>1</v>
      </c>
      <c r="AR33" s="305" t="s">
        <v>525</v>
      </c>
    </row>
    <row r="34" spans="1:46" ht="27" customHeight="1" x14ac:dyDescent="0.15">
      <c r="A34" s="259"/>
      <c r="AK34" s="1120" t="s">
        <v>540</v>
      </c>
      <c r="AL34" s="1121"/>
      <c r="AM34" s="1121"/>
      <c r="AN34" s="1122"/>
      <c r="AO34" s="303" t="s">
        <v>525</v>
      </c>
      <c r="AP34" s="303" t="s">
        <v>525</v>
      </c>
      <c r="AQ34" s="304">
        <v>29</v>
      </c>
      <c r="AR34" s="305" t="s">
        <v>525</v>
      </c>
    </row>
    <row r="35" spans="1:46" ht="27" customHeight="1" x14ac:dyDescent="0.15">
      <c r="A35" s="259"/>
      <c r="AK35" s="1120" t="s">
        <v>541</v>
      </c>
      <c r="AL35" s="1121"/>
      <c r="AM35" s="1121"/>
      <c r="AN35" s="1122"/>
      <c r="AO35" s="303">
        <v>1976639</v>
      </c>
      <c r="AP35" s="303">
        <v>12327</v>
      </c>
      <c r="AQ35" s="304">
        <v>5448</v>
      </c>
      <c r="AR35" s="305">
        <v>126.3</v>
      </c>
    </row>
    <row r="36" spans="1:46" ht="27" customHeight="1" x14ac:dyDescent="0.15">
      <c r="A36" s="259"/>
      <c r="AK36" s="1120" t="s">
        <v>542</v>
      </c>
      <c r="AL36" s="1121"/>
      <c r="AM36" s="1121"/>
      <c r="AN36" s="1122"/>
      <c r="AO36" s="303">
        <v>113463</v>
      </c>
      <c r="AP36" s="303">
        <v>708</v>
      </c>
      <c r="AQ36" s="304">
        <v>445</v>
      </c>
      <c r="AR36" s="305">
        <v>59.1</v>
      </c>
    </row>
    <row r="37" spans="1:46" ht="13.5" customHeight="1" x14ac:dyDescent="0.15">
      <c r="A37" s="259"/>
      <c r="AK37" s="1120" t="s">
        <v>543</v>
      </c>
      <c r="AL37" s="1121"/>
      <c r="AM37" s="1121"/>
      <c r="AN37" s="1122"/>
      <c r="AO37" s="303">
        <v>184</v>
      </c>
      <c r="AP37" s="303">
        <v>1</v>
      </c>
      <c r="AQ37" s="304">
        <v>1095</v>
      </c>
      <c r="AR37" s="305">
        <v>-99.9</v>
      </c>
    </row>
    <row r="38" spans="1:46" ht="27" customHeight="1" x14ac:dyDescent="0.15">
      <c r="A38" s="259"/>
      <c r="AK38" s="1123" t="s">
        <v>544</v>
      </c>
      <c r="AL38" s="1124"/>
      <c r="AM38" s="1124"/>
      <c r="AN38" s="1125"/>
      <c r="AO38" s="306">
        <v>315</v>
      </c>
      <c r="AP38" s="306">
        <v>2</v>
      </c>
      <c r="AQ38" s="307">
        <v>0</v>
      </c>
      <c r="AR38" s="295">
        <v>0</v>
      </c>
      <c r="AS38" s="302"/>
    </row>
    <row r="39" spans="1:46" x14ac:dyDescent="0.15">
      <c r="A39" s="259"/>
      <c r="AK39" s="1123" t="s">
        <v>545</v>
      </c>
      <c r="AL39" s="1124"/>
      <c r="AM39" s="1124"/>
      <c r="AN39" s="1125"/>
      <c r="AO39" s="303">
        <v>-1685816</v>
      </c>
      <c r="AP39" s="303">
        <v>-10513</v>
      </c>
      <c r="AQ39" s="304">
        <v>-7113</v>
      </c>
      <c r="AR39" s="305">
        <v>47.8</v>
      </c>
      <c r="AS39" s="302"/>
    </row>
    <row r="40" spans="1:46" ht="27" customHeight="1" x14ac:dyDescent="0.15">
      <c r="A40" s="259"/>
      <c r="AK40" s="1120" t="s">
        <v>546</v>
      </c>
      <c r="AL40" s="1121"/>
      <c r="AM40" s="1121"/>
      <c r="AN40" s="1122"/>
      <c r="AO40" s="303">
        <v>-5365473</v>
      </c>
      <c r="AP40" s="303">
        <v>-33460</v>
      </c>
      <c r="AQ40" s="304">
        <v>-18923</v>
      </c>
      <c r="AR40" s="305">
        <v>76.8</v>
      </c>
      <c r="AS40" s="302"/>
    </row>
    <row r="41" spans="1:46" x14ac:dyDescent="0.15">
      <c r="A41" s="259"/>
      <c r="AK41" s="1126" t="s">
        <v>304</v>
      </c>
      <c r="AL41" s="1127"/>
      <c r="AM41" s="1127"/>
      <c r="AN41" s="1128"/>
      <c r="AO41" s="303">
        <v>830098</v>
      </c>
      <c r="AP41" s="303">
        <v>5177</v>
      </c>
      <c r="AQ41" s="304">
        <v>7431</v>
      </c>
      <c r="AR41" s="305">
        <v>-30.3</v>
      </c>
      <c r="AS41" s="302"/>
    </row>
    <row r="42" spans="1:46" x14ac:dyDescent="0.15">
      <c r="A42" s="259"/>
      <c r="AK42" s="308" t="s">
        <v>547</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548</v>
      </c>
    </row>
    <row r="48" spans="1:46" x14ac:dyDescent="0.15">
      <c r="A48" s="259"/>
      <c r="AK48" s="313" t="s">
        <v>549</v>
      </c>
      <c r="AL48" s="313"/>
      <c r="AM48" s="313"/>
      <c r="AN48" s="313"/>
      <c r="AO48" s="313"/>
      <c r="AP48" s="313"/>
      <c r="AQ48" s="314"/>
      <c r="AR48" s="313"/>
    </row>
    <row r="49" spans="1:44" ht="13.5" customHeight="1" x14ac:dyDescent="0.15">
      <c r="A49" s="259"/>
      <c r="AK49" s="315"/>
      <c r="AL49" s="316"/>
      <c r="AM49" s="1115" t="s">
        <v>516</v>
      </c>
      <c r="AN49" s="1117" t="s">
        <v>550</v>
      </c>
      <c r="AO49" s="1118"/>
      <c r="AP49" s="1118"/>
      <c r="AQ49" s="1118"/>
      <c r="AR49" s="1119"/>
    </row>
    <row r="50" spans="1:44" x14ac:dyDescent="0.15">
      <c r="A50" s="259"/>
      <c r="AK50" s="317"/>
      <c r="AL50" s="318"/>
      <c r="AM50" s="1116"/>
      <c r="AN50" s="319" t="s">
        <v>551</v>
      </c>
      <c r="AO50" s="320" t="s">
        <v>552</v>
      </c>
      <c r="AP50" s="321" t="s">
        <v>553</v>
      </c>
      <c r="AQ50" s="322" t="s">
        <v>554</v>
      </c>
      <c r="AR50" s="323" t="s">
        <v>555</v>
      </c>
    </row>
    <row r="51" spans="1:44" x14ac:dyDescent="0.15">
      <c r="A51" s="259"/>
      <c r="AK51" s="315" t="s">
        <v>556</v>
      </c>
      <c r="AL51" s="316"/>
      <c r="AM51" s="324">
        <v>5596572</v>
      </c>
      <c r="AN51" s="325">
        <v>33835</v>
      </c>
      <c r="AO51" s="326">
        <v>-11.1</v>
      </c>
      <c r="AP51" s="327">
        <v>33173</v>
      </c>
      <c r="AQ51" s="328">
        <v>-19.2</v>
      </c>
      <c r="AR51" s="329">
        <v>8.1</v>
      </c>
    </row>
    <row r="52" spans="1:44" x14ac:dyDescent="0.15">
      <c r="A52" s="259"/>
      <c r="AK52" s="330"/>
      <c r="AL52" s="331" t="s">
        <v>557</v>
      </c>
      <c r="AM52" s="332">
        <v>3133573</v>
      </c>
      <c r="AN52" s="333">
        <v>18944</v>
      </c>
      <c r="AO52" s="334">
        <v>4.3</v>
      </c>
      <c r="AP52" s="335">
        <v>20353</v>
      </c>
      <c r="AQ52" s="336">
        <v>-25.4</v>
      </c>
      <c r="AR52" s="337">
        <v>29.7</v>
      </c>
    </row>
    <row r="53" spans="1:44" x14ac:dyDescent="0.15">
      <c r="A53" s="259"/>
      <c r="AK53" s="315" t="s">
        <v>558</v>
      </c>
      <c r="AL53" s="316"/>
      <c r="AM53" s="324">
        <v>7429778</v>
      </c>
      <c r="AN53" s="325">
        <v>45233</v>
      </c>
      <c r="AO53" s="326">
        <v>33.700000000000003</v>
      </c>
      <c r="AP53" s="327">
        <v>37644</v>
      </c>
      <c r="AQ53" s="328">
        <v>13.5</v>
      </c>
      <c r="AR53" s="329">
        <v>20.2</v>
      </c>
    </row>
    <row r="54" spans="1:44" x14ac:dyDescent="0.15">
      <c r="A54" s="259"/>
      <c r="AK54" s="330"/>
      <c r="AL54" s="331" t="s">
        <v>557</v>
      </c>
      <c r="AM54" s="332">
        <v>4763740</v>
      </c>
      <c r="AN54" s="333">
        <v>29002</v>
      </c>
      <c r="AO54" s="334">
        <v>53.1</v>
      </c>
      <c r="AP54" s="335">
        <v>24939</v>
      </c>
      <c r="AQ54" s="336">
        <v>22.5</v>
      </c>
      <c r="AR54" s="337">
        <v>30.6</v>
      </c>
    </row>
    <row r="55" spans="1:44" x14ac:dyDescent="0.15">
      <c r="A55" s="259"/>
      <c r="AK55" s="315" t="s">
        <v>559</v>
      </c>
      <c r="AL55" s="316"/>
      <c r="AM55" s="324">
        <v>7195182</v>
      </c>
      <c r="AN55" s="325">
        <v>44112</v>
      </c>
      <c r="AO55" s="326">
        <v>-2.5</v>
      </c>
      <c r="AP55" s="327">
        <v>39221</v>
      </c>
      <c r="AQ55" s="328">
        <v>4.2</v>
      </c>
      <c r="AR55" s="329">
        <v>-6.7</v>
      </c>
    </row>
    <row r="56" spans="1:44" x14ac:dyDescent="0.15">
      <c r="A56" s="259"/>
      <c r="AK56" s="330"/>
      <c r="AL56" s="331" t="s">
        <v>557</v>
      </c>
      <c r="AM56" s="332">
        <v>4390563</v>
      </c>
      <c r="AN56" s="333">
        <v>26917</v>
      </c>
      <c r="AO56" s="334">
        <v>-7.2</v>
      </c>
      <c r="AP56" s="335">
        <v>24821</v>
      </c>
      <c r="AQ56" s="336">
        <v>-0.5</v>
      </c>
      <c r="AR56" s="337">
        <v>-6.7</v>
      </c>
    </row>
    <row r="57" spans="1:44" x14ac:dyDescent="0.15">
      <c r="A57" s="259"/>
      <c r="AK57" s="315" t="s">
        <v>560</v>
      </c>
      <c r="AL57" s="316"/>
      <c r="AM57" s="324">
        <v>12599130</v>
      </c>
      <c r="AN57" s="325">
        <v>77884</v>
      </c>
      <c r="AO57" s="326">
        <v>76.599999999999994</v>
      </c>
      <c r="AP57" s="327">
        <v>38566</v>
      </c>
      <c r="AQ57" s="328">
        <v>-1.7</v>
      </c>
      <c r="AR57" s="329">
        <v>78.3</v>
      </c>
    </row>
    <row r="58" spans="1:44" x14ac:dyDescent="0.15">
      <c r="A58" s="259"/>
      <c r="AK58" s="330"/>
      <c r="AL58" s="331" t="s">
        <v>557</v>
      </c>
      <c r="AM58" s="332">
        <v>7675466</v>
      </c>
      <c r="AN58" s="333">
        <v>47448</v>
      </c>
      <c r="AO58" s="334">
        <v>76.3</v>
      </c>
      <c r="AP58" s="335">
        <v>24059</v>
      </c>
      <c r="AQ58" s="336">
        <v>-3.1</v>
      </c>
      <c r="AR58" s="337">
        <v>79.400000000000006</v>
      </c>
    </row>
    <row r="59" spans="1:44" x14ac:dyDescent="0.15">
      <c r="A59" s="259"/>
      <c r="AK59" s="315" t="s">
        <v>561</v>
      </c>
      <c r="AL59" s="316"/>
      <c r="AM59" s="324">
        <v>5207116</v>
      </c>
      <c r="AN59" s="325">
        <v>32473</v>
      </c>
      <c r="AO59" s="326">
        <v>-58.3</v>
      </c>
      <c r="AP59" s="327">
        <v>35156</v>
      </c>
      <c r="AQ59" s="328">
        <v>-8.8000000000000007</v>
      </c>
      <c r="AR59" s="329">
        <v>-49.5</v>
      </c>
    </row>
    <row r="60" spans="1:44" x14ac:dyDescent="0.15">
      <c r="A60" s="259"/>
      <c r="AK60" s="330"/>
      <c r="AL60" s="331" t="s">
        <v>557</v>
      </c>
      <c r="AM60" s="332">
        <v>2977975</v>
      </c>
      <c r="AN60" s="333">
        <v>18571</v>
      </c>
      <c r="AO60" s="334">
        <v>-60.9</v>
      </c>
      <c r="AP60" s="335">
        <v>22430</v>
      </c>
      <c r="AQ60" s="336">
        <v>-6.8</v>
      </c>
      <c r="AR60" s="337">
        <v>-54.1</v>
      </c>
    </row>
    <row r="61" spans="1:44" x14ac:dyDescent="0.15">
      <c r="A61" s="259"/>
      <c r="AK61" s="315" t="s">
        <v>562</v>
      </c>
      <c r="AL61" s="338"/>
      <c r="AM61" s="324">
        <v>7605556</v>
      </c>
      <c r="AN61" s="325">
        <v>46707</v>
      </c>
      <c r="AO61" s="326">
        <v>7.7</v>
      </c>
      <c r="AP61" s="327">
        <v>36752</v>
      </c>
      <c r="AQ61" s="339">
        <v>-2.4</v>
      </c>
      <c r="AR61" s="329">
        <v>10.1</v>
      </c>
    </row>
    <row r="62" spans="1:44" x14ac:dyDescent="0.15">
      <c r="A62" s="259"/>
      <c r="AK62" s="330"/>
      <c r="AL62" s="331" t="s">
        <v>557</v>
      </c>
      <c r="AM62" s="332">
        <v>4588263</v>
      </c>
      <c r="AN62" s="333">
        <v>28176</v>
      </c>
      <c r="AO62" s="334">
        <v>13.1</v>
      </c>
      <c r="AP62" s="335">
        <v>23320</v>
      </c>
      <c r="AQ62" s="336">
        <v>-2.7</v>
      </c>
      <c r="AR62" s="337">
        <v>15.8</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ZPapjoo5bOe36CSguhprujPTghUZeHV5jYBfrLphAprXzlONF0DVTFZKJU5N75QiFs4fj7Zlp5/ABXAzPYeljQ==" saltValue="VwZGn82f4b8gfuE8uN6Pj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564</v>
      </c>
    </row>
    <row r="121" spans="125:125" ht="13.5" hidden="1" customHeight="1" x14ac:dyDescent="0.15">
      <c r="DU121" s="253"/>
    </row>
  </sheetData>
  <sheetProtection algorithmName="SHA-512" hashValue="gZQUMdweGTMyTHty5SKLDLDShHEkFvewmGOszsF0CWYSz9+/ND6h0vOzZJU6JH1+JAAk4HhJC2izDOvEHlyPqQ==" saltValue="ehIeFjB6u0/fCjjnryQSH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565</v>
      </c>
    </row>
  </sheetData>
  <sheetProtection algorithmName="SHA-512" hashValue="SglAQ2Vmz56R27B/P+bpWbo0dWFtngbbzsw0HHYxOYhgFYISAa8ueaDcmgEdea1gS/JTDHEIZpxTvDVJingo9Q==" saltValue="bdmaX7C397e18ItCHeUsH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129" t="s">
        <v>3</v>
      </c>
      <c r="D47" s="1129"/>
      <c r="E47" s="1130"/>
      <c r="F47" s="11">
        <v>10</v>
      </c>
      <c r="G47" s="12">
        <v>9.6300000000000008</v>
      </c>
      <c r="H47" s="12">
        <v>8.19</v>
      </c>
      <c r="I47" s="12">
        <v>14.12</v>
      </c>
      <c r="J47" s="13">
        <v>15.09</v>
      </c>
    </row>
    <row r="48" spans="2:10" ht="57.75" customHeight="1" x14ac:dyDescent="0.15">
      <c r="B48" s="14"/>
      <c r="C48" s="1131" t="s">
        <v>4</v>
      </c>
      <c r="D48" s="1131"/>
      <c r="E48" s="1132"/>
      <c r="F48" s="15">
        <v>3.13</v>
      </c>
      <c r="G48" s="16">
        <v>3.48</v>
      </c>
      <c r="H48" s="16">
        <v>4.21</v>
      </c>
      <c r="I48" s="16">
        <v>5.97</v>
      </c>
      <c r="J48" s="17">
        <v>5.24</v>
      </c>
    </row>
    <row r="49" spans="2:10" ht="57.75" customHeight="1" thickBot="1" x14ac:dyDescent="0.2">
      <c r="B49" s="18"/>
      <c r="C49" s="1133" t="s">
        <v>5</v>
      </c>
      <c r="D49" s="1133"/>
      <c r="E49" s="1134"/>
      <c r="F49" s="19" t="s">
        <v>571</v>
      </c>
      <c r="G49" s="20">
        <v>0.01</v>
      </c>
      <c r="H49" s="20" t="s">
        <v>572</v>
      </c>
      <c r="I49" s="20">
        <v>9.49</v>
      </c>
      <c r="J49" s="21" t="s">
        <v>573</v>
      </c>
    </row>
    <row r="50" spans="2:10" x14ac:dyDescent="0.15"/>
  </sheetData>
  <sheetProtection algorithmName="SHA-512" hashValue="W83fnHHXgI19OKDqWv5/ZIF5kNceZJdPEBiwDkypjOWCj53RPK2C9sfOgcQYahEo86pxUF4IRvBrx9E1UEfY8Q==" saltValue="HpfgxoCndDnT6wvKfho05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 </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吉田　正憲</cp:lastModifiedBy>
  <cp:lastPrinted>2024-03-13T09:55:29Z</cp:lastPrinted>
  <dcterms:created xsi:type="dcterms:W3CDTF">2024-02-05T02:55:26Z</dcterms:created>
  <dcterms:modified xsi:type="dcterms:W3CDTF">2024-03-18T07:05:40Z</dcterms:modified>
  <cp:category/>
</cp:coreProperties>
</file>