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\\LS520DCE2\Public\下水道課\21 - メール\50 - その他\令和05年度\受信\翌1月\20240117_【県市町課】公営企業に係る経営比較分析表（令和４年度決算）の分析等について（１／３）\"/>
    </mc:Choice>
  </mc:AlternateContent>
  <xr:revisionPtr revIDLastSave="0" documentId="13_ncr:1_{B2B9B7B6-9971-4CBD-ADB5-4278B54FA2B3}" xr6:coauthVersionLast="47" xr6:coauthVersionMax="47" xr10:uidLastSave="{00000000-0000-0000-0000-000000000000}"/>
  <workbookProtection workbookAlgorithmName="SHA-512" workbookHashValue="vlaap4bKM1CL0B0FC4yVT7FDQzfVqckEq4DFyGP1kjdmXjObt8z7meqCTtqBrr0IruLsdRxfArckCCULNgKTWA==" workbookSaltValue="9yzG+P/PO9YYU8I/PFrOvw==" workbookSpinCount="100000" lockStructure="1"/>
  <bookViews>
    <workbookView xWindow="-120" yWindow="-120" windowWidth="20730" windowHeight="11280" xr2:uid="{00000000-000D-0000-FFFF-FFFF00000000}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M85" i="4" s="1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5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E85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AT8" i="4" s="1"/>
  <c r="S6" i="5"/>
  <c r="R6" i="5"/>
  <c r="Q6" i="5"/>
  <c r="P6" i="5"/>
  <c r="O6" i="5"/>
  <c r="N6" i="5"/>
  <c r="B10" i="4" s="1"/>
  <c r="M6" i="5"/>
  <c r="AD8" i="4" s="1"/>
  <c r="L6" i="5"/>
  <c r="K6" i="5"/>
  <c r="P8" i="4" s="1"/>
  <c r="J6" i="5"/>
  <c r="I6" i="5"/>
  <c r="B8" i="4" s="1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L85" i="4"/>
  <c r="K85" i="4"/>
  <c r="J85" i="4"/>
  <c r="I85" i="4"/>
  <c r="G85" i="4"/>
  <c r="BB10" i="4"/>
  <c r="AT10" i="4"/>
  <c r="AL10" i="4"/>
  <c r="AD10" i="4"/>
  <c r="W10" i="4"/>
  <c r="P10" i="4"/>
  <c r="I10" i="4"/>
  <c r="BB8" i="4"/>
  <c r="AL8" i="4"/>
  <c r="W8" i="4"/>
  <c r="I8" i="4"/>
  <c r="B6" i="4"/>
</calcChain>
</file>

<file path=xl/sharedStrings.xml><?xml version="1.0" encoding="utf-8"?>
<sst xmlns="http://schemas.openxmlformats.org/spreadsheetml/2006/main" count="275" uniqueCount="119">
  <si>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</si>
  <si>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</si>
  <si>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</si>
  <si>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</si>
  <si>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</si>
  <si>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</si>
  <si>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</si>
  <si>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</si>
  <si>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</si>
  <si>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</si>
  <si>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</si>
  <si>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</si>
  <si>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</si>
  <si>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</si>
  <si>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</si>
  <si>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</si>
  <si>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</si>
  <si>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</si>
  <si>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</si>
  <si>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</si>
  <si>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</si>
  <si>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</si>
  <si>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</si>
  <si>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</si>
  <si>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</si>
  <si>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</si>
  <si>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</si>
  <si>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</si>
  <si>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</si>
  <si>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</si>
  <si>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</si>
  <si>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</si>
  <si>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</si>
  <si>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</si>
  <si>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</si>
  <si>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</si>
  <si>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</si>
  <si>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</si>
  <si>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</si>
  <si>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</si>
  <si>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</si>
  <si>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</si>
  <si>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</si>
  <si>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</si>
  <si>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</si>
  <si>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</si>
  <si>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</si>
  <si>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</si>
  <si>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</si>
  <si>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</si>
  <si>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</si>
  <si>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</si>
  <si>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</si>
  <si>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</si>
  <si>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</si>
  <si>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</si>
  <si>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</si>
  <si>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</si>
  <si>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</si>
  <si>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</si>
  <si>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</si>
  <si>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</si>
  <si>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</si>
  <si>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</si>
  <si>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</si>
  <si>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</si>
  <si>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</si>
  <si>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</si>
  <si>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</si>
  <si>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</si>
  <si>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</si>
  <si>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</si>
  <si>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</si>
  <si>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</si>
  <si>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</si>
  <si>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</si>
  <si>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</si>
  <si>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</si>
  <si>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</si>
  <si>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</si>
  <si>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</si>
  <si>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</si>
  <si>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</si>
  <si>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</si>
  <si>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</si>
  <si>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</si>
  <si>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</si>
  <si>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</si>
  <si>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</si>
  <si>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</si>
  <si>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</si>
  <si>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</si>
  <si>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</si>
  <si>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</si>
  <si>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</si>
  <si>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</si>
  <si>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山口県　周防大島町</t>
  </si>
  <si>
    <t>法適用</t>
  </si>
  <si>
    <t>下水道事業</t>
  </si>
  <si>
    <t>特定環境保全公共下水道</t>
  </si>
  <si>
    <t>D2</t>
  </si>
  <si>
    <t>自治体職員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</si>
  <si>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</si>
  <si>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</si>
  <si>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</si>
  <si>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</si>
  <si>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</si>
  <si>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</si>
  <si>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</si>
  <si>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</si>
  <si>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</si>
  <si>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</si>
  <si>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</si>
  <si>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</si>
  <si>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</si>
  <si>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</si>
  <si>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供用開始から時間がたっており、施設の老朽化が進んでいる。健全度が低いものから順に更新を行っている。今後も計画的かつ効率的な改築更新を行っていく必要がある。</t>
    <rPh sb="1" eb="5">
      <t>キョウヨウカイシ</t>
    </rPh>
    <rPh sb="7" eb="9">
      <t>ジカン</t>
    </rPh>
    <rPh sb="16" eb="18">
      <t>シセツ</t>
    </rPh>
    <rPh sb="19" eb="22">
      <t>ロウキュウカ</t>
    </rPh>
    <rPh sb="23" eb="24">
      <t>スス</t>
    </rPh>
    <rPh sb="29" eb="32">
      <t>ケンゼンド</t>
    </rPh>
    <rPh sb="33" eb="34">
      <t>ヒク</t>
    </rPh>
    <rPh sb="39" eb="40">
      <t>ジュン</t>
    </rPh>
    <rPh sb="41" eb="43">
      <t>コウシン</t>
    </rPh>
    <rPh sb="44" eb="45">
      <t>オコナ</t>
    </rPh>
    <rPh sb="50" eb="52">
      <t>コンゴ</t>
    </rPh>
    <rPh sb="53" eb="56">
      <t>ケイカクテキ</t>
    </rPh>
    <rPh sb="58" eb="61">
      <t>コウリツテキ</t>
    </rPh>
    <rPh sb="62" eb="66">
      <t>カイチクコウシン</t>
    </rPh>
    <rPh sb="67" eb="68">
      <t>オコナ</t>
    </rPh>
    <rPh sb="72" eb="74">
      <t>ヒツヨウ</t>
    </rPh>
    <phoneticPr fontId="4"/>
  </si>
  <si>
    <t>　水洗化率等改善の余地はあるが、急速に進む人口減少も相まって、どの程度改善できるかは定かではないが、可能な限り改善していく必要がある。また、無駄な維持管理費の削減にも努めていく必要がある。</t>
    <rPh sb="1" eb="6">
      <t>スイセンカリツトウ</t>
    </rPh>
    <rPh sb="6" eb="8">
      <t>カイゼン</t>
    </rPh>
    <rPh sb="9" eb="11">
      <t>ヨチ</t>
    </rPh>
    <rPh sb="16" eb="18">
      <t>キュウソク</t>
    </rPh>
    <rPh sb="19" eb="20">
      <t>スス</t>
    </rPh>
    <rPh sb="21" eb="25">
      <t>ジンコウゲンショウ</t>
    </rPh>
    <rPh sb="26" eb="27">
      <t>アイ</t>
    </rPh>
    <rPh sb="33" eb="35">
      <t>テイド</t>
    </rPh>
    <rPh sb="35" eb="37">
      <t>カイゼン</t>
    </rPh>
    <rPh sb="42" eb="43">
      <t>サダ</t>
    </rPh>
    <rPh sb="50" eb="52">
      <t>カノウ</t>
    </rPh>
    <rPh sb="53" eb="54">
      <t>カギ</t>
    </rPh>
    <rPh sb="55" eb="57">
      <t>カイゼン</t>
    </rPh>
    <rPh sb="61" eb="63">
      <t>ヒツヨウ</t>
    </rPh>
    <rPh sb="70" eb="72">
      <t>ムダ</t>
    </rPh>
    <rPh sb="73" eb="78">
      <t>イジカンリヒ</t>
    </rPh>
    <rPh sb="79" eb="81">
      <t>サクゲン</t>
    </rPh>
    <rPh sb="83" eb="84">
      <t>ツト</t>
    </rPh>
    <rPh sb="88" eb="90">
      <t>ヒツヨウ</t>
    </rPh>
    <phoneticPr fontId="4"/>
  </si>
  <si>
    <t>　昨年度と比較して、経常収支比率は減少しているが、全国平均を上回っている。また、経費回収率は全国平均を大きく下回っているが、供用開始エリアは今後も広がる予定であり、水洗化率は改善の余地がある。高齢化が進んでおり、人口の減少が予想されるので、一概に改善されるとは限らないが、下水道をPRし、水洗化率を改善していく必要がある。
　汚水処理原価は、全国平均を大きく上回っているが、久賀大島処理区が供用開始をして時間が経っていないため、接続数が少ない状態である。時間の経過を待つだけではなく、今現在の接続率も改善する必要がある。
　施設利用率は全国平均を大きく下回っているが、久賀大島浄化センターは接続人数が増加予定であるため、改善することが予想される。</t>
    <rPh sb="1" eb="4">
      <t>サクネンド</t>
    </rPh>
    <rPh sb="5" eb="7">
      <t>ヒカク</t>
    </rPh>
    <rPh sb="10" eb="16">
      <t>ケイジョウシュウシヒリツ</t>
    </rPh>
    <rPh sb="17" eb="19">
      <t>ゲンショウ</t>
    </rPh>
    <rPh sb="25" eb="29">
      <t>ゼンコクヘイキン</t>
    </rPh>
    <rPh sb="30" eb="32">
      <t>ウワマワ</t>
    </rPh>
    <rPh sb="40" eb="45">
      <t>ケイヒカイシュウリツ</t>
    </rPh>
    <rPh sb="46" eb="50">
      <t>ゼンコクヘイキン</t>
    </rPh>
    <rPh sb="51" eb="52">
      <t>オオ</t>
    </rPh>
    <rPh sb="54" eb="56">
      <t>シタマワ</t>
    </rPh>
    <rPh sb="62" eb="66">
      <t>キョウヨウカイシ</t>
    </rPh>
    <rPh sb="70" eb="72">
      <t>コンゴ</t>
    </rPh>
    <rPh sb="73" eb="74">
      <t>ヒロ</t>
    </rPh>
    <rPh sb="76" eb="78">
      <t>ヨテイ</t>
    </rPh>
    <rPh sb="82" eb="86">
      <t>スイセンカリツ</t>
    </rPh>
    <rPh sb="87" eb="89">
      <t>カイゼン</t>
    </rPh>
    <rPh sb="90" eb="92">
      <t>ヨチ</t>
    </rPh>
    <rPh sb="96" eb="99">
      <t>コウレイカ</t>
    </rPh>
    <rPh sb="100" eb="101">
      <t>スス</t>
    </rPh>
    <rPh sb="106" eb="108">
      <t>ジンコウ</t>
    </rPh>
    <rPh sb="109" eb="111">
      <t>ゲンショウ</t>
    </rPh>
    <rPh sb="112" eb="114">
      <t>ヨソウ</t>
    </rPh>
    <rPh sb="120" eb="122">
      <t>イチガイ</t>
    </rPh>
    <rPh sb="123" eb="125">
      <t>カイゼン</t>
    </rPh>
    <rPh sb="130" eb="131">
      <t>カギ</t>
    </rPh>
    <rPh sb="136" eb="139">
      <t>ゲスイドウ</t>
    </rPh>
    <rPh sb="144" eb="148">
      <t>スイセンカリツ</t>
    </rPh>
    <rPh sb="149" eb="151">
      <t>カイゼン</t>
    </rPh>
    <rPh sb="155" eb="157">
      <t>ヒツヨウ</t>
    </rPh>
    <rPh sb="164" eb="170">
      <t>オスイショリゲンカ</t>
    </rPh>
    <rPh sb="172" eb="176">
      <t>ゼンコクヘイキン</t>
    </rPh>
    <rPh sb="177" eb="178">
      <t>オオ</t>
    </rPh>
    <rPh sb="180" eb="182">
      <t>ウワマワ</t>
    </rPh>
    <rPh sb="188" eb="195">
      <t>クカオオシマショリク</t>
    </rPh>
    <rPh sb="196" eb="200">
      <t>キョウヨウカイシ</t>
    </rPh>
    <rPh sb="203" eb="205">
      <t>ジカン</t>
    </rPh>
    <rPh sb="206" eb="207">
      <t>タ</t>
    </rPh>
    <rPh sb="215" eb="218">
      <t>セツゾクスウ</t>
    </rPh>
    <rPh sb="219" eb="220">
      <t>スク</t>
    </rPh>
    <rPh sb="222" eb="224">
      <t>ジョウタイ</t>
    </rPh>
    <rPh sb="228" eb="230">
      <t>ジカン</t>
    </rPh>
    <rPh sb="231" eb="233">
      <t>ケイカ</t>
    </rPh>
    <rPh sb="234" eb="235">
      <t>マ</t>
    </rPh>
    <rPh sb="243" eb="244">
      <t>イマ</t>
    </rPh>
    <rPh sb="244" eb="246">
      <t>ゲンザイ</t>
    </rPh>
    <rPh sb="247" eb="249">
      <t>セツゾク</t>
    </rPh>
    <rPh sb="249" eb="250">
      <t>リツ</t>
    </rPh>
    <rPh sb="251" eb="253">
      <t>カイゼン</t>
    </rPh>
    <rPh sb="255" eb="257">
      <t>ヒツヨウ</t>
    </rPh>
    <rPh sb="264" eb="269">
      <t>シセツリヨウリツ</t>
    </rPh>
    <rPh sb="270" eb="274">
      <t>ゼンコクヘイキン</t>
    </rPh>
    <rPh sb="275" eb="276">
      <t>オオ</t>
    </rPh>
    <rPh sb="286" eb="292">
      <t>クカオオシマジョウカ</t>
    </rPh>
    <rPh sb="297" eb="301">
      <t>セツゾクニンズウ</t>
    </rPh>
    <rPh sb="302" eb="304">
      <t>ゾウカ</t>
    </rPh>
    <rPh sb="304" eb="306">
      <t>ヨテイ</t>
    </rPh>
    <rPh sb="312" eb="314">
      <t>カイゼン</t>
    </rPh>
    <rPh sb="319" eb="321">
      <t>ヨソウ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</si>
</sst>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6B-40EE-BA84-A00425FA1A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0.39</c:v>
                </c:pt>
                <c:pt idx="3">
                  <c:v>0.1</c:v>
                </c:pt>
                <c:pt idx="4">
                  <c:v>0.08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6B-40EE-BA84-A00425FA1A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14.42</c:v>
                </c:pt>
                <c:pt idx="3">
                  <c:v>5.5</c:v>
                </c:pt>
                <c:pt idx="4">
                  <c:v>4.55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76-4615-A9D6-9815533A75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42.4</c:v>
                </c:pt>
                <c:pt idx="3">
                  <c:v>42.28</c:v>
                </c:pt>
                <c:pt idx="4">
                  <c:v>41.06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76-4615-A9D6-9815533A75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65.680000000000007</c:v>
                </c:pt>
                <c:pt idx="3">
                  <c:v>65.739999999999995</c:v>
                </c:pt>
                <c:pt idx="4">
                  <c:v>62.5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36-4728-B9B4-55DCE55766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84.19</c:v>
                </c:pt>
                <c:pt idx="3">
                  <c:v>84.34</c:v>
                </c:pt>
                <c:pt idx="4">
                  <c:v>84.34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36-4728-B9B4-55DCE55766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151.53</c:v>
                </c:pt>
                <c:pt idx="3">
                  <c:v>123.85</c:v>
                </c:pt>
                <c:pt idx="4">
                  <c:v>115.12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8E-4038-83E5-C7194F981D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105.78</c:v>
                </c:pt>
                <c:pt idx="3">
                  <c:v>106.09</c:v>
                </c:pt>
                <c:pt idx="4">
                  <c:v>106.44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8E-4038-83E5-C7194F981D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>
                  <c:v>3.95</c:v>
                </c:pt>
                <c:pt idx="4">
                  <c:v>6.19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89-4491-B395-BD96B52FE7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21.36</c:v>
                </c:pt>
                <c:pt idx="3">
                  <c:v>22.79</c:v>
                </c:pt>
                <c:pt idx="4">
                  <c:v>24.8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89-4491-B395-BD96B52FE7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95-4735-8F44-FB53799E3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0.01</c:v>
                </c:pt>
                <c:pt idx="3">
                  <c:v>0.01</c:v>
                </c:pt>
                <c:pt idx="4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95-4735-8F44-FB53799E3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1B-4E5C-986E-57DCB9D171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63.96</c:v>
                </c:pt>
                <c:pt idx="3">
                  <c:v>69.42</c:v>
                </c:pt>
                <c:pt idx="4">
                  <c:v>72.86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1B-4E5C-986E-57DCB9D171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116.41</c:v>
                </c:pt>
                <c:pt idx="3">
                  <c:v>154.02000000000001</c:v>
                </c:pt>
                <c:pt idx="4">
                  <c:v>222.28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50-41AD-879D-7463D160B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44.24</c:v>
                </c:pt>
                <c:pt idx="3">
                  <c:v>43.07</c:v>
                </c:pt>
                <c:pt idx="4">
                  <c:v>45.42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50-41AD-879D-7463D160B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274.95</c:v>
                </c:pt>
                <c:pt idx="3">
                  <c:v>2403.84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28-4B23-8743-901C0C2995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1258.43</c:v>
                </c:pt>
                <c:pt idx="3">
                  <c:v>1163.75</c:v>
                </c:pt>
                <c:pt idx="4">
                  <c:v>1195.47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28-4B23-8743-901C0C2995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37.520000000000003</c:v>
                </c:pt>
                <c:pt idx="3">
                  <c:v>27.9</c:v>
                </c:pt>
                <c:pt idx="4">
                  <c:v>25.92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8C-4418-B7E5-046011C12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73.36</c:v>
                </c:pt>
                <c:pt idx="3">
                  <c:v>72.599999999999994</c:v>
                </c:pt>
                <c:pt idx="4">
                  <c:v>69.430000000000007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8C-4418-B7E5-046011C12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510.6</c:v>
                </c:pt>
                <c:pt idx="3">
                  <c:v>675.84</c:v>
                </c:pt>
                <c:pt idx="4">
                  <c:v>737.96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98-4903-8282-3F2C5AFB81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224.88</c:v>
                </c:pt>
                <c:pt idx="3">
                  <c:v>228.64</c:v>
                </c:pt>
                <c:pt idx="4">
                  <c:v>239.46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98-4903-8282-3F2C5AFB81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【65.93】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【44.25】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【1,182.11】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【220.62】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【28.00】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AG58" zoomScaleNormal="100" workbookViewId="0">
      <selection activeCell="BF35" sqref="BF35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0" t="s">
        <v>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</row>
    <row r="3" spans="1:78" ht="9.75" customHeight="1" x14ac:dyDescent="0.15">
      <c r="A3" s="2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</row>
    <row r="4" spans="1:78" ht="9.75" customHeight="1" x14ac:dyDescent="0.15">
      <c r="A4" s="2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1" t="str">
        <f>データ!H6</f>
        <v>山口県　周防大島町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0" t="s">
        <v>1</v>
      </c>
      <c r="C7" s="60"/>
      <c r="D7" s="60"/>
      <c r="E7" s="60"/>
      <c r="F7" s="60"/>
      <c r="G7" s="60"/>
      <c r="H7" s="60"/>
      <c r="I7" s="60" t="s">
        <v>2</v>
      </c>
      <c r="J7" s="60"/>
      <c r="K7" s="60"/>
      <c r="L7" s="60"/>
      <c r="M7" s="60"/>
      <c r="N7" s="60"/>
      <c r="O7" s="60"/>
      <c r="P7" s="60" t="s">
        <v>3</v>
      </c>
      <c r="Q7" s="60"/>
      <c r="R7" s="60"/>
      <c r="S7" s="60"/>
      <c r="T7" s="60"/>
      <c r="U7" s="60"/>
      <c r="V7" s="60"/>
      <c r="W7" s="60" t="s">
        <v>4</v>
      </c>
      <c r="X7" s="60"/>
      <c r="Y7" s="60"/>
      <c r="Z7" s="60"/>
      <c r="AA7" s="60"/>
      <c r="AB7" s="60"/>
      <c r="AC7" s="60"/>
      <c r="AD7" s="60" t="s">
        <v>5</v>
      </c>
      <c r="AE7" s="60"/>
      <c r="AF7" s="60"/>
      <c r="AG7" s="60"/>
      <c r="AH7" s="60"/>
      <c r="AI7" s="60"/>
      <c r="AJ7" s="60"/>
      <c r="AK7" s="3"/>
      <c r="AL7" s="60" t="s">
        <v>6</v>
      </c>
      <c r="AM7" s="60"/>
      <c r="AN7" s="60"/>
      <c r="AO7" s="60"/>
      <c r="AP7" s="60"/>
      <c r="AQ7" s="60"/>
      <c r="AR7" s="60"/>
      <c r="AS7" s="60"/>
      <c r="AT7" s="60" t="s">
        <v>7</v>
      </c>
      <c r="AU7" s="60"/>
      <c r="AV7" s="60"/>
      <c r="AW7" s="60"/>
      <c r="AX7" s="60"/>
      <c r="AY7" s="60"/>
      <c r="AZ7" s="60"/>
      <c r="BA7" s="60"/>
      <c r="BB7" s="60" t="s">
        <v>8</v>
      </c>
      <c r="BC7" s="60"/>
      <c r="BD7" s="60"/>
      <c r="BE7" s="60"/>
      <c r="BF7" s="60"/>
      <c r="BG7" s="60"/>
      <c r="BH7" s="60"/>
      <c r="BI7" s="60"/>
      <c r="BJ7" s="3"/>
      <c r="BK7" s="3"/>
      <c r="BL7" s="63" t="s">
        <v>9</v>
      </c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5"/>
    </row>
    <row r="8" spans="1:78" ht="18.75" customHeight="1" x14ac:dyDescent="0.15">
      <c r="A8" s="2"/>
      <c r="B8" s="66" t="str">
        <f>データ!I6</f>
        <v>法適用</v>
      </c>
      <c r="C8" s="66"/>
      <c r="D8" s="66"/>
      <c r="E8" s="66"/>
      <c r="F8" s="66"/>
      <c r="G8" s="66"/>
      <c r="H8" s="66"/>
      <c r="I8" s="66" t="str">
        <f>データ!J6</f>
        <v>下水道事業</v>
      </c>
      <c r="J8" s="66"/>
      <c r="K8" s="66"/>
      <c r="L8" s="66"/>
      <c r="M8" s="66"/>
      <c r="N8" s="66"/>
      <c r="O8" s="66"/>
      <c r="P8" s="66" t="str">
        <f>データ!K6</f>
        <v>特定環境保全公共下水道</v>
      </c>
      <c r="Q8" s="66"/>
      <c r="R8" s="66"/>
      <c r="S8" s="66"/>
      <c r="T8" s="66"/>
      <c r="U8" s="66"/>
      <c r="V8" s="66"/>
      <c r="W8" s="66" t="str">
        <f>データ!L6</f>
        <v>D2</v>
      </c>
      <c r="X8" s="66"/>
      <c r="Y8" s="66"/>
      <c r="Z8" s="66"/>
      <c r="AA8" s="66"/>
      <c r="AB8" s="66"/>
      <c r="AC8" s="66"/>
      <c r="AD8" s="67" t="str">
        <f>データ!$M$6</f>
        <v>自治体職員</v>
      </c>
      <c r="AE8" s="67"/>
      <c r="AF8" s="67"/>
      <c r="AG8" s="67"/>
      <c r="AH8" s="67"/>
      <c r="AI8" s="67"/>
      <c r="AJ8" s="67"/>
      <c r="AK8" s="3"/>
      <c r="AL8" s="55">
        <f>データ!S6</f>
        <v>14346</v>
      </c>
      <c r="AM8" s="55"/>
      <c r="AN8" s="55"/>
      <c r="AO8" s="55"/>
      <c r="AP8" s="55"/>
      <c r="AQ8" s="55"/>
      <c r="AR8" s="55"/>
      <c r="AS8" s="55"/>
      <c r="AT8" s="54">
        <f>データ!T6</f>
        <v>138.1</v>
      </c>
      <c r="AU8" s="54"/>
      <c r="AV8" s="54"/>
      <c r="AW8" s="54"/>
      <c r="AX8" s="54"/>
      <c r="AY8" s="54"/>
      <c r="AZ8" s="54"/>
      <c r="BA8" s="54"/>
      <c r="BB8" s="54">
        <f>データ!U6</f>
        <v>103.88</v>
      </c>
      <c r="BC8" s="54"/>
      <c r="BD8" s="54"/>
      <c r="BE8" s="54"/>
      <c r="BF8" s="54"/>
      <c r="BG8" s="54"/>
      <c r="BH8" s="54"/>
      <c r="BI8" s="54"/>
      <c r="BJ8" s="3"/>
      <c r="BK8" s="3"/>
      <c r="BL8" s="68" t="s">
        <v>10</v>
      </c>
      <c r="BM8" s="69"/>
      <c r="BN8" s="58" t="s">
        <v>11</v>
      </c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9"/>
    </row>
    <row r="9" spans="1:78" ht="18.75" customHeight="1" x14ac:dyDescent="0.15">
      <c r="A9" s="2"/>
      <c r="B9" s="60" t="s">
        <v>12</v>
      </c>
      <c r="C9" s="60"/>
      <c r="D9" s="60"/>
      <c r="E9" s="60"/>
      <c r="F9" s="60"/>
      <c r="G9" s="60"/>
      <c r="H9" s="60"/>
      <c r="I9" s="60" t="s">
        <v>13</v>
      </c>
      <c r="J9" s="60"/>
      <c r="K9" s="60"/>
      <c r="L9" s="60"/>
      <c r="M9" s="60"/>
      <c r="N9" s="60"/>
      <c r="O9" s="60"/>
      <c r="P9" s="60" t="s">
        <v>14</v>
      </c>
      <c r="Q9" s="60"/>
      <c r="R9" s="60"/>
      <c r="S9" s="60"/>
      <c r="T9" s="60"/>
      <c r="U9" s="60"/>
      <c r="V9" s="60"/>
      <c r="W9" s="60" t="s">
        <v>15</v>
      </c>
      <c r="X9" s="60"/>
      <c r="Y9" s="60"/>
      <c r="Z9" s="60"/>
      <c r="AA9" s="60"/>
      <c r="AB9" s="60"/>
      <c r="AC9" s="60"/>
      <c r="AD9" s="60" t="s">
        <v>16</v>
      </c>
      <c r="AE9" s="60"/>
      <c r="AF9" s="60"/>
      <c r="AG9" s="60"/>
      <c r="AH9" s="60"/>
      <c r="AI9" s="60"/>
      <c r="AJ9" s="60"/>
      <c r="AK9" s="3"/>
      <c r="AL9" s="60" t="s">
        <v>17</v>
      </c>
      <c r="AM9" s="60"/>
      <c r="AN9" s="60"/>
      <c r="AO9" s="60"/>
      <c r="AP9" s="60"/>
      <c r="AQ9" s="60"/>
      <c r="AR9" s="60"/>
      <c r="AS9" s="60"/>
      <c r="AT9" s="60" t="s">
        <v>18</v>
      </c>
      <c r="AU9" s="60"/>
      <c r="AV9" s="60"/>
      <c r="AW9" s="60"/>
      <c r="AX9" s="60"/>
      <c r="AY9" s="60"/>
      <c r="AZ9" s="60"/>
      <c r="BA9" s="60"/>
      <c r="BB9" s="60" t="s">
        <v>19</v>
      </c>
      <c r="BC9" s="60"/>
      <c r="BD9" s="60"/>
      <c r="BE9" s="60"/>
      <c r="BF9" s="60"/>
      <c r="BG9" s="60"/>
      <c r="BH9" s="60"/>
      <c r="BI9" s="60"/>
      <c r="BJ9" s="3"/>
      <c r="BK9" s="3"/>
      <c r="BL9" s="61" t="s">
        <v>20</v>
      </c>
      <c r="BM9" s="62"/>
      <c r="BN9" s="52" t="s">
        <v>21</v>
      </c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3"/>
    </row>
    <row r="10" spans="1:78" ht="18.75" customHeight="1" x14ac:dyDescent="0.15">
      <c r="A10" s="2"/>
      <c r="B10" s="54" t="str">
        <f>データ!N6</f>
        <v>-</v>
      </c>
      <c r="C10" s="54"/>
      <c r="D10" s="54"/>
      <c r="E10" s="54"/>
      <c r="F10" s="54"/>
      <c r="G10" s="54"/>
      <c r="H10" s="54"/>
      <c r="I10" s="54">
        <f>データ!O6</f>
        <v>61.26</v>
      </c>
      <c r="J10" s="54"/>
      <c r="K10" s="54"/>
      <c r="L10" s="54"/>
      <c r="M10" s="54"/>
      <c r="N10" s="54"/>
      <c r="O10" s="54"/>
      <c r="P10" s="54">
        <f>データ!P6</f>
        <v>24.02</v>
      </c>
      <c r="Q10" s="54"/>
      <c r="R10" s="54"/>
      <c r="S10" s="54"/>
      <c r="T10" s="54"/>
      <c r="U10" s="54"/>
      <c r="V10" s="54"/>
      <c r="W10" s="54">
        <f>データ!Q6</f>
        <v>123.23</v>
      </c>
      <c r="X10" s="54"/>
      <c r="Y10" s="54"/>
      <c r="Z10" s="54"/>
      <c r="AA10" s="54"/>
      <c r="AB10" s="54"/>
      <c r="AC10" s="54"/>
      <c r="AD10" s="55">
        <f>データ!R6</f>
        <v>4444</v>
      </c>
      <c r="AE10" s="55"/>
      <c r="AF10" s="55"/>
      <c r="AG10" s="55"/>
      <c r="AH10" s="55"/>
      <c r="AI10" s="55"/>
      <c r="AJ10" s="55"/>
      <c r="AK10" s="2"/>
      <c r="AL10" s="55">
        <f>データ!V6</f>
        <v>3392</v>
      </c>
      <c r="AM10" s="55"/>
      <c r="AN10" s="55"/>
      <c r="AO10" s="55"/>
      <c r="AP10" s="55"/>
      <c r="AQ10" s="55"/>
      <c r="AR10" s="55"/>
      <c r="AS10" s="55"/>
      <c r="AT10" s="54">
        <f>データ!W6</f>
        <v>2.66</v>
      </c>
      <c r="AU10" s="54"/>
      <c r="AV10" s="54"/>
      <c r="AW10" s="54"/>
      <c r="AX10" s="54"/>
      <c r="AY10" s="54"/>
      <c r="AZ10" s="54"/>
      <c r="BA10" s="54"/>
      <c r="BB10" s="54">
        <f>データ!X6</f>
        <v>1275.19</v>
      </c>
      <c r="BC10" s="54"/>
      <c r="BD10" s="54"/>
      <c r="BE10" s="54"/>
      <c r="BF10" s="54"/>
      <c r="BG10" s="54"/>
      <c r="BH10" s="54"/>
      <c r="BI10" s="54"/>
      <c r="BJ10" s="2"/>
      <c r="BK10" s="2"/>
      <c r="BL10" s="56" t="s">
        <v>22</v>
      </c>
      <c r="BM10" s="57"/>
      <c r="BN10" s="45" t="s">
        <v>23</v>
      </c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47" t="s">
        <v>24</v>
      </c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</row>
    <row r="14" spans="1:78" ht="13.5" customHeight="1" x14ac:dyDescent="0.15">
      <c r="A14" s="2"/>
      <c r="B14" s="49" t="s">
        <v>25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1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118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116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1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117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hidden="1" x14ac:dyDescent="0.15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15">
      <c r="B85" s="12"/>
      <c r="C85" s="12"/>
      <c r="D85" s="12"/>
      <c r="E85" s="12" t="str">
        <f>データ!AI6</f>
        <v>【104.54】</v>
      </c>
      <c r="F85" s="12" t="str">
        <f>データ!AT6</f>
        <v>【65.93】</v>
      </c>
      <c r="G85" s="12" t="str">
        <f>データ!BE6</f>
        <v>【44.25】</v>
      </c>
      <c r="H85" s="12" t="str">
        <f>データ!BP6</f>
        <v>【1,182.11】</v>
      </c>
      <c r="I85" s="12" t="str">
        <f>データ!CA6</f>
        <v>【73.78】</v>
      </c>
      <c r="J85" s="12" t="str">
        <f>データ!CL6</f>
        <v>【220.62】</v>
      </c>
      <c r="K85" s="12" t="str">
        <f>データ!CW6</f>
        <v>【42.22】</v>
      </c>
      <c r="L85" s="12" t="str">
        <f>データ!DH6</f>
        <v>【85.67】</v>
      </c>
      <c r="M85" s="12" t="str">
        <f>データ!DS6</f>
        <v>【28.00】</v>
      </c>
      <c r="N85" s="12" t="str">
        <f>データ!ED6</f>
        <v>【0.03】</v>
      </c>
      <c r="O85" s="12" t="str">
        <f>データ!EO6</f>
        <v>【0.13】</v>
      </c>
    </row>
  </sheetData>
  <sheetProtection algorithmName="SHA-512" hashValue="+Von62H4VrjIyS5MdPnXw0gfbzWQd0N/GBpi2o5dYzSaOXEzbJQ7OMUt6zRqKscxdbMCEm6H4LBLGTn36n6oYg==" saltValue="NATQA9HYDdx+Pa7TdsPDAQ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BL45:BZ46"/>
    <mergeCell ref="BN9:BY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15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15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54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15">
      <c r="A4" s="14" t="s">
        <v>55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56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57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58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59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60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61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62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63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64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65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66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15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15">
      <c r="A6" s="14" t="s">
        <v>95</v>
      </c>
      <c r="B6" s="19">
        <f>B7</f>
        <v>2022</v>
      </c>
      <c r="C6" s="19">
        <f t="shared" ref="C6:X6" si="3">C7</f>
        <v>353051</v>
      </c>
      <c r="D6" s="19">
        <f t="shared" si="3"/>
        <v>46</v>
      </c>
      <c r="E6" s="19">
        <f t="shared" si="3"/>
        <v>17</v>
      </c>
      <c r="F6" s="19">
        <f t="shared" si="3"/>
        <v>4</v>
      </c>
      <c r="G6" s="19">
        <f t="shared" si="3"/>
        <v>0</v>
      </c>
      <c r="H6" s="19" t="str">
        <f t="shared" si="3"/>
        <v>山口県　周防大島町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特定環境保全公共下水道</v>
      </c>
      <c r="L6" s="19" t="str">
        <f t="shared" si="3"/>
        <v>D2</v>
      </c>
      <c r="M6" s="19" t="str">
        <f t="shared" si="3"/>
        <v>自治体職員</v>
      </c>
      <c r="N6" s="20" t="str">
        <f t="shared" si="3"/>
        <v>-</v>
      </c>
      <c r="O6" s="20">
        <f t="shared" si="3"/>
        <v>61.26</v>
      </c>
      <c r="P6" s="20">
        <f t="shared" si="3"/>
        <v>24.02</v>
      </c>
      <c r="Q6" s="20">
        <f t="shared" si="3"/>
        <v>123.23</v>
      </c>
      <c r="R6" s="20">
        <f t="shared" si="3"/>
        <v>4444</v>
      </c>
      <c r="S6" s="20">
        <f t="shared" si="3"/>
        <v>14346</v>
      </c>
      <c r="T6" s="20">
        <f t="shared" si="3"/>
        <v>138.1</v>
      </c>
      <c r="U6" s="20">
        <f t="shared" si="3"/>
        <v>103.88</v>
      </c>
      <c r="V6" s="20">
        <f t="shared" si="3"/>
        <v>3392</v>
      </c>
      <c r="W6" s="20">
        <f t="shared" si="3"/>
        <v>2.66</v>
      </c>
      <c r="X6" s="20">
        <f t="shared" si="3"/>
        <v>1275.19</v>
      </c>
      <c r="Y6" s="21" t="str">
        <f>IF(Y7="",NA(),Y7)</f>
        <v>-</v>
      </c>
      <c r="Z6" s="21" t="str">
        <f t="shared" ref="Z6:AH6" si="4">IF(Z7="",NA(),Z7)</f>
        <v>-</v>
      </c>
      <c r="AA6" s="21">
        <f t="shared" si="4"/>
        <v>151.53</v>
      </c>
      <c r="AB6" s="21">
        <f t="shared" si="4"/>
        <v>123.85</v>
      </c>
      <c r="AC6" s="21">
        <f t="shared" si="4"/>
        <v>115.12</v>
      </c>
      <c r="AD6" s="21" t="str">
        <f t="shared" si="4"/>
        <v>-</v>
      </c>
      <c r="AE6" s="21" t="str">
        <f t="shared" si="4"/>
        <v>-</v>
      </c>
      <c r="AF6" s="21">
        <f t="shared" si="4"/>
        <v>105.78</v>
      </c>
      <c r="AG6" s="21">
        <f t="shared" si="4"/>
        <v>106.09</v>
      </c>
      <c r="AH6" s="21">
        <f t="shared" si="4"/>
        <v>106.44</v>
      </c>
      <c r="AI6" s="20" t="str">
        <f>IF(AI7="","",IF(AI7="-","【-】","【"&amp;SUBSTITUTE(TEXT(AI7,"#,##0.00"),"-","△")&amp;"】"))</f>
        <v>【104.54】</v>
      </c>
      <c r="AJ6" s="21" t="str">
        <f>IF(AJ7="",NA(),AJ7)</f>
        <v>-</v>
      </c>
      <c r="AK6" s="21" t="str">
        <f t="shared" ref="AK6:AS6" si="5">IF(AK7="",NA(),AK7)</f>
        <v>-</v>
      </c>
      <c r="AL6" s="20">
        <f t="shared" si="5"/>
        <v>0</v>
      </c>
      <c r="AM6" s="20">
        <f t="shared" si="5"/>
        <v>0</v>
      </c>
      <c r="AN6" s="20">
        <f t="shared" si="5"/>
        <v>0</v>
      </c>
      <c r="AO6" s="21" t="str">
        <f t="shared" si="5"/>
        <v>-</v>
      </c>
      <c r="AP6" s="21" t="str">
        <f t="shared" si="5"/>
        <v>-</v>
      </c>
      <c r="AQ6" s="21">
        <f t="shared" si="5"/>
        <v>63.96</v>
      </c>
      <c r="AR6" s="21">
        <f t="shared" si="5"/>
        <v>69.42</v>
      </c>
      <c r="AS6" s="21">
        <f t="shared" si="5"/>
        <v>72.86</v>
      </c>
      <c r="AT6" s="20" t="str">
        <f>IF(AT7="","",IF(AT7="-","【-】","【"&amp;SUBSTITUTE(TEXT(AT7,"#,##0.00"),"-","△")&amp;"】"))</f>
        <v>【65.93】</v>
      </c>
      <c r="AU6" s="21" t="str">
        <f>IF(AU7="",NA(),AU7)</f>
        <v>-</v>
      </c>
      <c r="AV6" s="21" t="str">
        <f t="shared" ref="AV6:BD6" si="6">IF(AV7="",NA(),AV7)</f>
        <v>-</v>
      </c>
      <c r="AW6" s="21">
        <f t="shared" si="6"/>
        <v>116.41</v>
      </c>
      <c r="AX6" s="21">
        <f t="shared" si="6"/>
        <v>154.02000000000001</v>
      </c>
      <c r="AY6" s="21">
        <f t="shared" si="6"/>
        <v>222.28</v>
      </c>
      <c r="AZ6" s="21" t="str">
        <f t="shared" si="6"/>
        <v>-</v>
      </c>
      <c r="BA6" s="21" t="str">
        <f t="shared" si="6"/>
        <v>-</v>
      </c>
      <c r="BB6" s="21">
        <f t="shared" si="6"/>
        <v>44.24</v>
      </c>
      <c r="BC6" s="21">
        <f t="shared" si="6"/>
        <v>43.07</v>
      </c>
      <c r="BD6" s="21">
        <f t="shared" si="6"/>
        <v>45.42</v>
      </c>
      <c r="BE6" s="20" t="str">
        <f>IF(BE7="","",IF(BE7="-","【-】","【"&amp;SUBSTITUTE(TEXT(BE7,"#,##0.00"),"-","△")&amp;"】"))</f>
        <v>【44.25】</v>
      </c>
      <c r="BF6" s="21" t="str">
        <f>IF(BF7="",NA(),BF7)</f>
        <v>-</v>
      </c>
      <c r="BG6" s="21" t="str">
        <f t="shared" ref="BG6:BO6" si="7">IF(BG7="",NA(),BG7)</f>
        <v>-</v>
      </c>
      <c r="BH6" s="21">
        <f t="shared" si="7"/>
        <v>274.95</v>
      </c>
      <c r="BI6" s="21">
        <f t="shared" si="7"/>
        <v>2403.84</v>
      </c>
      <c r="BJ6" s="20">
        <f t="shared" si="7"/>
        <v>0</v>
      </c>
      <c r="BK6" s="21" t="str">
        <f t="shared" si="7"/>
        <v>-</v>
      </c>
      <c r="BL6" s="21" t="str">
        <f t="shared" si="7"/>
        <v>-</v>
      </c>
      <c r="BM6" s="21">
        <f t="shared" si="7"/>
        <v>1258.43</v>
      </c>
      <c r="BN6" s="21">
        <f t="shared" si="7"/>
        <v>1163.75</v>
      </c>
      <c r="BO6" s="21">
        <f t="shared" si="7"/>
        <v>1195.47</v>
      </c>
      <c r="BP6" s="20" t="str">
        <f>IF(BP7="","",IF(BP7="-","【-】","【"&amp;SUBSTITUTE(TEXT(BP7,"#,##0.00"),"-","△")&amp;"】"))</f>
        <v>【1,182.11】</v>
      </c>
      <c r="BQ6" s="21" t="str">
        <f>IF(BQ7="",NA(),BQ7)</f>
        <v>-</v>
      </c>
      <c r="BR6" s="21" t="str">
        <f t="shared" ref="BR6:BZ6" si="8">IF(BR7="",NA(),BR7)</f>
        <v>-</v>
      </c>
      <c r="BS6" s="21">
        <f t="shared" si="8"/>
        <v>37.520000000000003</v>
      </c>
      <c r="BT6" s="21">
        <f t="shared" si="8"/>
        <v>27.9</v>
      </c>
      <c r="BU6" s="21">
        <f t="shared" si="8"/>
        <v>25.92</v>
      </c>
      <c r="BV6" s="21" t="str">
        <f t="shared" si="8"/>
        <v>-</v>
      </c>
      <c r="BW6" s="21" t="str">
        <f t="shared" si="8"/>
        <v>-</v>
      </c>
      <c r="BX6" s="21">
        <f t="shared" si="8"/>
        <v>73.36</v>
      </c>
      <c r="BY6" s="21">
        <f t="shared" si="8"/>
        <v>72.599999999999994</v>
      </c>
      <c r="BZ6" s="21">
        <f t="shared" si="8"/>
        <v>69.430000000000007</v>
      </c>
      <c r="CA6" s="20" t="str">
        <f>IF(CA7="","",IF(CA7="-","【-】","【"&amp;SUBSTITUTE(TEXT(CA7,"#,##0.00"),"-","△")&amp;"】"))</f>
        <v>【73.78】</v>
      </c>
      <c r="CB6" s="21" t="str">
        <f>IF(CB7="",NA(),CB7)</f>
        <v>-</v>
      </c>
      <c r="CC6" s="21" t="str">
        <f t="shared" ref="CC6:CK6" si="9">IF(CC7="",NA(),CC7)</f>
        <v>-</v>
      </c>
      <c r="CD6" s="21">
        <f t="shared" si="9"/>
        <v>510.6</v>
      </c>
      <c r="CE6" s="21">
        <f t="shared" si="9"/>
        <v>675.84</v>
      </c>
      <c r="CF6" s="21">
        <f t="shared" si="9"/>
        <v>737.96</v>
      </c>
      <c r="CG6" s="21" t="str">
        <f t="shared" si="9"/>
        <v>-</v>
      </c>
      <c r="CH6" s="21" t="str">
        <f t="shared" si="9"/>
        <v>-</v>
      </c>
      <c r="CI6" s="21">
        <f t="shared" si="9"/>
        <v>224.88</v>
      </c>
      <c r="CJ6" s="21">
        <f t="shared" si="9"/>
        <v>228.64</v>
      </c>
      <c r="CK6" s="21">
        <f t="shared" si="9"/>
        <v>239.46</v>
      </c>
      <c r="CL6" s="20" t="str">
        <f>IF(CL7="","",IF(CL7="-","【-】","【"&amp;SUBSTITUTE(TEXT(CL7,"#,##0.00"),"-","△")&amp;"】"))</f>
        <v>【220.62】</v>
      </c>
      <c r="CM6" s="21" t="str">
        <f>IF(CM7="",NA(),CM7)</f>
        <v>-</v>
      </c>
      <c r="CN6" s="21" t="str">
        <f t="shared" ref="CN6:CV6" si="10">IF(CN7="",NA(),CN7)</f>
        <v>-</v>
      </c>
      <c r="CO6" s="21">
        <f t="shared" si="10"/>
        <v>14.42</v>
      </c>
      <c r="CP6" s="21">
        <f t="shared" si="10"/>
        <v>5.5</v>
      </c>
      <c r="CQ6" s="21">
        <f t="shared" si="10"/>
        <v>4.55</v>
      </c>
      <c r="CR6" s="21" t="str">
        <f t="shared" si="10"/>
        <v>-</v>
      </c>
      <c r="CS6" s="21" t="str">
        <f t="shared" si="10"/>
        <v>-</v>
      </c>
      <c r="CT6" s="21">
        <f t="shared" si="10"/>
        <v>42.4</v>
      </c>
      <c r="CU6" s="21">
        <f t="shared" si="10"/>
        <v>42.28</v>
      </c>
      <c r="CV6" s="21">
        <f t="shared" si="10"/>
        <v>41.06</v>
      </c>
      <c r="CW6" s="20" t="str">
        <f>IF(CW7="","",IF(CW7="-","【-】","【"&amp;SUBSTITUTE(TEXT(CW7,"#,##0.00"),"-","△")&amp;"】"))</f>
        <v>【42.22】</v>
      </c>
      <c r="CX6" s="21" t="str">
        <f>IF(CX7="",NA(),CX7)</f>
        <v>-</v>
      </c>
      <c r="CY6" s="21" t="str">
        <f t="shared" ref="CY6:DG6" si="11">IF(CY7="",NA(),CY7)</f>
        <v>-</v>
      </c>
      <c r="CZ6" s="21">
        <f t="shared" si="11"/>
        <v>65.680000000000007</v>
      </c>
      <c r="DA6" s="21">
        <f t="shared" si="11"/>
        <v>65.739999999999995</v>
      </c>
      <c r="DB6" s="21">
        <f t="shared" si="11"/>
        <v>62.5</v>
      </c>
      <c r="DC6" s="21" t="str">
        <f t="shared" si="11"/>
        <v>-</v>
      </c>
      <c r="DD6" s="21" t="str">
        <f t="shared" si="11"/>
        <v>-</v>
      </c>
      <c r="DE6" s="21">
        <f t="shared" si="11"/>
        <v>84.19</v>
      </c>
      <c r="DF6" s="21">
        <f t="shared" si="11"/>
        <v>84.34</v>
      </c>
      <c r="DG6" s="21">
        <f t="shared" si="11"/>
        <v>84.34</v>
      </c>
      <c r="DH6" s="20" t="str">
        <f>IF(DH7="","",IF(DH7="-","【-】","【"&amp;SUBSTITUTE(TEXT(DH7,"#,##0.00"),"-","△")&amp;"】"))</f>
        <v>【85.67】</v>
      </c>
      <c r="DI6" s="21" t="str">
        <f>IF(DI7="",NA(),DI7)</f>
        <v>-</v>
      </c>
      <c r="DJ6" s="21" t="str">
        <f t="shared" ref="DJ6:DR6" si="12">IF(DJ7="",NA(),DJ7)</f>
        <v>-</v>
      </c>
      <c r="DK6" s="20">
        <f t="shared" si="12"/>
        <v>0</v>
      </c>
      <c r="DL6" s="21">
        <f t="shared" si="12"/>
        <v>3.95</v>
      </c>
      <c r="DM6" s="21">
        <f t="shared" si="12"/>
        <v>6.19</v>
      </c>
      <c r="DN6" s="21" t="str">
        <f t="shared" si="12"/>
        <v>-</v>
      </c>
      <c r="DO6" s="21" t="str">
        <f t="shared" si="12"/>
        <v>-</v>
      </c>
      <c r="DP6" s="21">
        <f t="shared" si="12"/>
        <v>21.36</v>
      </c>
      <c r="DQ6" s="21">
        <f t="shared" si="12"/>
        <v>22.79</v>
      </c>
      <c r="DR6" s="21">
        <f t="shared" si="12"/>
        <v>24.8</v>
      </c>
      <c r="DS6" s="20" t="str">
        <f>IF(DS7="","",IF(DS7="-","【-】","【"&amp;SUBSTITUTE(TEXT(DS7,"#,##0.00"),"-","△")&amp;"】"))</f>
        <v>【28.00】</v>
      </c>
      <c r="DT6" s="21" t="str">
        <f>IF(DT7="",NA(),DT7)</f>
        <v>-</v>
      </c>
      <c r="DU6" s="21" t="str">
        <f t="shared" ref="DU6:EC6" si="13">IF(DU7="",NA(),DU7)</f>
        <v>-</v>
      </c>
      <c r="DV6" s="20">
        <f t="shared" si="13"/>
        <v>0</v>
      </c>
      <c r="DW6" s="20">
        <f t="shared" si="13"/>
        <v>0</v>
      </c>
      <c r="DX6" s="20">
        <f t="shared" si="13"/>
        <v>0</v>
      </c>
      <c r="DY6" s="21" t="str">
        <f t="shared" si="13"/>
        <v>-</v>
      </c>
      <c r="DZ6" s="21" t="str">
        <f t="shared" si="13"/>
        <v>-</v>
      </c>
      <c r="EA6" s="21">
        <f t="shared" si="13"/>
        <v>0.01</v>
      </c>
      <c r="EB6" s="21">
        <f t="shared" si="13"/>
        <v>0.01</v>
      </c>
      <c r="EC6" s="21">
        <f t="shared" si="13"/>
        <v>0.02</v>
      </c>
      <c r="ED6" s="20" t="str">
        <f>IF(ED7="","",IF(ED7="-","【-】","【"&amp;SUBSTITUTE(TEXT(ED7,"#,##0.00"),"-","△")&amp;"】"))</f>
        <v>【0.03】</v>
      </c>
      <c r="EE6" s="21" t="str">
        <f>IF(EE7="",NA(),EE7)</f>
        <v>-</v>
      </c>
      <c r="EF6" s="21" t="str">
        <f t="shared" ref="EF6:EN6" si="14">IF(EF7="",NA(),EF7)</f>
        <v>-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 t="str">
        <f t="shared" si="14"/>
        <v>-</v>
      </c>
      <c r="EK6" s="21" t="str">
        <f t="shared" si="14"/>
        <v>-</v>
      </c>
      <c r="EL6" s="21">
        <f t="shared" si="14"/>
        <v>0.39</v>
      </c>
      <c r="EM6" s="21">
        <f t="shared" si="14"/>
        <v>0.1</v>
      </c>
      <c r="EN6" s="21">
        <f t="shared" si="14"/>
        <v>0.08</v>
      </c>
      <c r="EO6" s="20" t="str">
        <f>IF(EO7="","",IF(EO7="-","【-】","【"&amp;SUBSTITUTE(TEXT(EO7,"#,##0.00"),"-","△")&amp;"】"))</f>
        <v>【0.13】</v>
      </c>
    </row>
    <row r="7" spans="1:148" s="22" customFormat="1" x14ac:dyDescent="0.15">
      <c r="A7" s="14"/>
      <c r="B7" s="23">
        <v>2022</v>
      </c>
      <c r="C7" s="23">
        <v>353051</v>
      </c>
      <c r="D7" s="23">
        <v>46</v>
      </c>
      <c r="E7" s="23">
        <v>17</v>
      </c>
      <c r="F7" s="23">
        <v>4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61.26</v>
      </c>
      <c r="P7" s="24">
        <v>24.02</v>
      </c>
      <c r="Q7" s="24">
        <v>123.23</v>
      </c>
      <c r="R7" s="24">
        <v>4444</v>
      </c>
      <c r="S7" s="24">
        <v>14346</v>
      </c>
      <c r="T7" s="24">
        <v>138.1</v>
      </c>
      <c r="U7" s="24">
        <v>103.88</v>
      </c>
      <c r="V7" s="24">
        <v>3392</v>
      </c>
      <c r="W7" s="24">
        <v>2.66</v>
      </c>
      <c r="X7" s="24">
        <v>1275.19</v>
      </c>
      <c r="Y7" s="24" t="s">
        <v>102</v>
      </c>
      <c r="Z7" s="24" t="s">
        <v>102</v>
      </c>
      <c r="AA7" s="24">
        <v>151.53</v>
      </c>
      <c r="AB7" s="24">
        <v>123.85</v>
      </c>
      <c r="AC7" s="24">
        <v>115.12</v>
      </c>
      <c r="AD7" s="24" t="s">
        <v>102</v>
      </c>
      <c r="AE7" s="24" t="s">
        <v>102</v>
      </c>
      <c r="AF7" s="24">
        <v>105.78</v>
      </c>
      <c r="AG7" s="24">
        <v>106.09</v>
      </c>
      <c r="AH7" s="24">
        <v>106.44</v>
      </c>
      <c r="AI7" s="24">
        <v>104.54</v>
      </c>
      <c r="AJ7" s="24" t="s">
        <v>102</v>
      </c>
      <c r="AK7" s="24" t="s">
        <v>102</v>
      </c>
      <c r="AL7" s="24">
        <v>0</v>
      </c>
      <c r="AM7" s="24">
        <v>0</v>
      </c>
      <c r="AN7" s="24">
        <v>0</v>
      </c>
      <c r="AO7" s="24" t="s">
        <v>102</v>
      </c>
      <c r="AP7" s="24" t="s">
        <v>102</v>
      </c>
      <c r="AQ7" s="24">
        <v>63.96</v>
      </c>
      <c r="AR7" s="24">
        <v>69.42</v>
      </c>
      <c r="AS7" s="24">
        <v>72.86</v>
      </c>
      <c r="AT7" s="24">
        <v>65.930000000000007</v>
      </c>
      <c r="AU7" s="24" t="s">
        <v>102</v>
      </c>
      <c r="AV7" s="24" t="s">
        <v>102</v>
      </c>
      <c r="AW7" s="24">
        <v>116.41</v>
      </c>
      <c r="AX7" s="24">
        <v>154.02000000000001</v>
      </c>
      <c r="AY7" s="24">
        <v>222.28</v>
      </c>
      <c r="AZ7" s="24" t="s">
        <v>102</v>
      </c>
      <c r="BA7" s="24" t="s">
        <v>102</v>
      </c>
      <c r="BB7" s="24">
        <v>44.24</v>
      </c>
      <c r="BC7" s="24">
        <v>43.07</v>
      </c>
      <c r="BD7" s="24">
        <v>45.42</v>
      </c>
      <c r="BE7" s="24">
        <v>44.25</v>
      </c>
      <c r="BF7" s="24" t="s">
        <v>102</v>
      </c>
      <c r="BG7" s="24" t="s">
        <v>102</v>
      </c>
      <c r="BH7" s="24">
        <v>274.95</v>
      </c>
      <c r="BI7" s="24">
        <v>2403.84</v>
      </c>
      <c r="BJ7" s="24">
        <v>0</v>
      </c>
      <c r="BK7" s="24" t="s">
        <v>102</v>
      </c>
      <c r="BL7" s="24" t="s">
        <v>102</v>
      </c>
      <c r="BM7" s="24">
        <v>1258.43</v>
      </c>
      <c r="BN7" s="24">
        <v>1163.75</v>
      </c>
      <c r="BO7" s="24">
        <v>1195.47</v>
      </c>
      <c r="BP7" s="24">
        <v>1182.1099999999999</v>
      </c>
      <c r="BQ7" s="24" t="s">
        <v>102</v>
      </c>
      <c r="BR7" s="24" t="s">
        <v>102</v>
      </c>
      <c r="BS7" s="24">
        <v>37.520000000000003</v>
      </c>
      <c r="BT7" s="24">
        <v>27.9</v>
      </c>
      <c r="BU7" s="24">
        <v>25.92</v>
      </c>
      <c r="BV7" s="24" t="s">
        <v>102</v>
      </c>
      <c r="BW7" s="24" t="s">
        <v>102</v>
      </c>
      <c r="BX7" s="24">
        <v>73.36</v>
      </c>
      <c r="BY7" s="24">
        <v>72.599999999999994</v>
      </c>
      <c r="BZ7" s="24">
        <v>69.430000000000007</v>
      </c>
      <c r="CA7" s="24">
        <v>73.78</v>
      </c>
      <c r="CB7" s="24" t="s">
        <v>102</v>
      </c>
      <c r="CC7" s="24" t="s">
        <v>102</v>
      </c>
      <c r="CD7" s="24">
        <v>510.6</v>
      </c>
      <c r="CE7" s="24">
        <v>675.84</v>
      </c>
      <c r="CF7" s="24">
        <v>737.96</v>
      </c>
      <c r="CG7" s="24" t="s">
        <v>102</v>
      </c>
      <c r="CH7" s="24" t="s">
        <v>102</v>
      </c>
      <c r="CI7" s="24">
        <v>224.88</v>
      </c>
      <c r="CJ7" s="24">
        <v>228.64</v>
      </c>
      <c r="CK7" s="24">
        <v>239.46</v>
      </c>
      <c r="CL7" s="24">
        <v>220.62</v>
      </c>
      <c r="CM7" s="24" t="s">
        <v>102</v>
      </c>
      <c r="CN7" s="24" t="s">
        <v>102</v>
      </c>
      <c r="CO7" s="24">
        <v>14.42</v>
      </c>
      <c r="CP7" s="24">
        <v>5.5</v>
      </c>
      <c r="CQ7" s="24">
        <v>4.55</v>
      </c>
      <c r="CR7" s="24" t="s">
        <v>102</v>
      </c>
      <c r="CS7" s="24" t="s">
        <v>102</v>
      </c>
      <c r="CT7" s="24">
        <v>42.4</v>
      </c>
      <c r="CU7" s="24">
        <v>42.28</v>
      </c>
      <c r="CV7" s="24">
        <v>41.06</v>
      </c>
      <c r="CW7" s="24">
        <v>42.22</v>
      </c>
      <c r="CX7" s="24" t="s">
        <v>102</v>
      </c>
      <c r="CY7" s="24" t="s">
        <v>102</v>
      </c>
      <c r="CZ7" s="24">
        <v>65.680000000000007</v>
      </c>
      <c r="DA7" s="24">
        <v>65.739999999999995</v>
      </c>
      <c r="DB7" s="24">
        <v>62.5</v>
      </c>
      <c r="DC7" s="24" t="s">
        <v>102</v>
      </c>
      <c r="DD7" s="24" t="s">
        <v>102</v>
      </c>
      <c r="DE7" s="24">
        <v>84.19</v>
      </c>
      <c r="DF7" s="24">
        <v>84.34</v>
      </c>
      <c r="DG7" s="24">
        <v>84.34</v>
      </c>
      <c r="DH7" s="24">
        <v>85.67</v>
      </c>
      <c r="DI7" s="24" t="s">
        <v>102</v>
      </c>
      <c r="DJ7" s="24" t="s">
        <v>102</v>
      </c>
      <c r="DK7" s="24">
        <v>0</v>
      </c>
      <c r="DL7" s="24">
        <v>3.95</v>
      </c>
      <c r="DM7" s="24">
        <v>6.19</v>
      </c>
      <c r="DN7" s="24" t="s">
        <v>102</v>
      </c>
      <c r="DO7" s="24" t="s">
        <v>102</v>
      </c>
      <c r="DP7" s="24">
        <v>21.36</v>
      </c>
      <c r="DQ7" s="24">
        <v>22.79</v>
      </c>
      <c r="DR7" s="24">
        <v>24.8</v>
      </c>
      <c r="DS7" s="24">
        <v>28</v>
      </c>
      <c r="DT7" s="24" t="s">
        <v>102</v>
      </c>
      <c r="DU7" s="24" t="s">
        <v>102</v>
      </c>
      <c r="DV7" s="24">
        <v>0</v>
      </c>
      <c r="DW7" s="24">
        <v>0</v>
      </c>
      <c r="DX7" s="24">
        <v>0</v>
      </c>
      <c r="DY7" s="24" t="s">
        <v>102</v>
      </c>
      <c r="DZ7" s="24" t="s">
        <v>102</v>
      </c>
      <c r="EA7" s="24">
        <v>0.01</v>
      </c>
      <c r="EB7" s="24">
        <v>0.01</v>
      </c>
      <c r="EC7" s="24">
        <v>0.02</v>
      </c>
      <c r="ED7" s="24">
        <v>0.03</v>
      </c>
      <c r="EE7" s="24" t="s">
        <v>102</v>
      </c>
      <c r="EF7" s="24" t="s">
        <v>102</v>
      </c>
      <c r="EG7" s="24">
        <v>0</v>
      </c>
      <c r="EH7" s="24">
        <v>0</v>
      </c>
      <c r="EI7" s="24">
        <v>0</v>
      </c>
      <c r="EJ7" s="24" t="s">
        <v>102</v>
      </c>
      <c r="EK7" s="24" t="s">
        <v>102</v>
      </c>
      <c r="EL7" s="24">
        <v>0.39</v>
      </c>
      <c r="EM7" s="24">
        <v>0.1</v>
      </c>
      <c r="EN7" s="24">
        <v>0.08</v>
      </c>
      <c r="EO7" s="24">
        <v>0.13</v>
      </c>
    </row>
    <row r="8" spans="1:148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15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15">
      <c r="A10" s="26" t="s">
        <v>46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109</v>
      </c>
    </row>
    <row r="13" spans="1:148" x14ac:dyDescent="0.15">
      <c r="B13" t="s">
        <v>110</v>
      </c>
      <c r="C13" t="s">
        <v>111</v>
      </c>
      <c r="D13" t="s">
        <v>112</v>
      </c>
      <c r="E13" t="s">
        <v>113</v>
      </c>
      <c r="F13" t="s">
        <v>114</v>
      </c>
      <c r="G13" t="s">
        <v>115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SAC1384</cp:lastModifiedBy>
  <dcterms:created xsi:type="dcterms:W3CDTF">2023-12-12T00:58:26Z</dcterms:created>
  <dcterms:modified xsi:type="dcterms:W3CDTF">2024-01-18T00:31:52Z</dcterms:modified>
  <cp:category/>
</cp:coreProperties>
</file>