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nsv001\上下水道部下水道課\040_統計に関するもの\経営比較分析\令和04年度決算\提出\"/>
    </mc:Choice>
  </mc:AlternateContent>
  <workbookProtection workbookAlgorithmName="SHA-512" workbookHashValue="T5BEJq3ywI42In55eW0tn/qxeflq39Db2oq1YdHaDSIsxmn6pv8SoCKD1kQpRzFywHyOqa8xqFNSKFXOU1HnJA==" workbookSaltValue="FX4LXuu850ABzb2PR0qAZw=="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<sst xmlns="http://schemas.openxmlformats.org/spreadsheetml/2006/main" count="275" uniqueCount="116">
  <si>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</si>
  <si>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</si>
  <si>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</si>
  <si>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</si>
  <si>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</si>
  <si>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</si>
  <si>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</si>
  <si>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</si>
  <si>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</si>
  <si>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</si>
  <si>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</si>
  <si>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</si>
  <si>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</si>
  <si>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</si>
  <si>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</si>
  <si>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</si>
  <si>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</si>
  <si>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</si>
  <si>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</si>
  <si>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</si>
  <si>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</si>
  <si>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</si>
  <si>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</si>
  <si>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</si>
  <si>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</si>
  <si>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</si>
  <si>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</si>
  <si>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</si>
  <si>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</si>
  <si>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</si>
  <si>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</si>
  <si>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</si>
  <si>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</si>
  <si>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</si>
  <si>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</si>
  <si>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</si>
  <si>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</si>
  <si>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</si>
  <si>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</si>
  <si>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</si>
  <si>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</si>
  <si>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</si>
  <si>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</si>
  <si>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</si>
  <si>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</si>
  <si>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</si>
  <si>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</si>
  <si>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</si>
  <si>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</si>
  <si>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</si>
  <si>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</si>
  <si>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</si>
  <si>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</si>
  <si>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</si>
  <si>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</si>
  <si>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</si>
  <si>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</si>
  <si>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</si>
  <si>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</si>
  <si>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</si>
  <si>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</si>
  <si>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</si>
  <si>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</si>
  <si>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</si>
  <si>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</si>
  <si>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</si>
  <si>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</si>
  <si>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</si>
  <si>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</si>
  <si>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</si>
  <si>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</si>
  <si>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</si>
  <si>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</si>
  <si>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</si>
  <si>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</si>
  <si>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</si>
  <si>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</si>
  <si>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</si>
  <si>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</si>
  <si>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</si>
  <si>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</si>
  <si>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</si>
  <si>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</si>
  <si>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</si>
  <si>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</si>
  <si>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</si>
  <si>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</si>
  <si>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</si>
  <si>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</si>
  <si>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</si>
  <si>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</si>
  <si>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</si>
  <si>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</si>
  <si>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</si>
  <si>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</si>
  <si>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</si>
  <si>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柳井市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</si>
  <si>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</si>
  <si>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</si>
  <si>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</si>
  <si>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</si>
  <si>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</si>
  <si>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</si>
  <si>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</si>
  <si>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</si>
  <si>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</si>
  <si>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</si>
  <si>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</si>
  <si>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</si>
  <si>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</si>
  <si>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</si>
  <si>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</si>
  <si>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</si>
  <si>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　農業集落排水事業については、当初の施設整備が完了し、維持管理業務に移行している。また、行政人口の減少に伴い、処理区域内人口も減少傾向である。
　令和２年度から地方公営企業会計に移行したため、令和元年度以前の実績はない。
　①経常収支比率は100％台であるが、収益の大部分は一般会計からの繰出金となっている。
　③流動比率は100％を下回っているが、流動資産が企業債を除いた流動負債を上回っており資金不足は回避している。
　④企業債残高全額が一般会計負担額となっているため企業債残高対事業規模比率は0となっている。
　⑤経費回収率、⑥汚水処理原価、⑦施設利用率は類似団体と比較して低い水準となっており、処理区域内人口の減少により今後低下していくと見込まれる。
　⑧水洗化率については類似団体と同程度であるが、さらなる向上を目指し取り組んでいく必要がある。。
　料金収入で費用を賄いきれず、一般会計からの繰出金に依存した状況が続いており、今後も維持管理費の抑制に努める必要がある。
</t>
    <rPh sb="49" eb="51">
      <t>ゲンショウ</t>
    </rPh>
    <rPh sb="52" eb="53">
      <t>トモナ</t>
    </rPh>
    <rPh sb="55" eb="57">
      <t>ショリ</t>
    </rPh>
    <rPh sb="57" eb="60">
      <t>クイキナイ</t>
    </rPh>
    <rPh sb="60" eb="62">
      <t>ジンコウ</t>
    </rPh>
    <rPh sb="63" eb="65">
      <t>ゲンショウ</t>
    </rPh>
    <rPh sb="65" eb="67">
      <t>ケイコウ</t>
    </rPh>
    <rPh sb="73" eb="75">
      <t>レイワ</t>
    </rPh>
    <rPh sb="76" eb="78">
      <t>ネンド</t>
    </rPh>
    <rPh sb="96" eb="98">
      <t>レイワ</t>
    </rPh>
    <rPh sb="98" eb="99">
      <t>ガン</t>
    </rPh>
    <rPh sb="124" eb="125">
      <t>ダイ</t>
    </rPh>
    <rPh sb="144" eb="145">
      <t>ク</t>
    </rPh>
    <rPh sb="145" eb="146">
      <t>ダ</t>
    </rPh>
    <rPh sb="146" eb="147">
      <t>キン</t>
    </rPh>
    <rPh sb="213" eb="215">
      <t>キギョウ</t>
    </rPh>
    <rPh sb="215" eb="216">
      <t>サイ</t>
    </rPh>
    <rPh sb="216" eb="218">
      <t>ザンダカ</t>
    </rPh>
    <rPh sb="218" eb="220">
      <t>ゼンガク</t>
    </rPh>
    <rPh sb="221" eb="223">
      <t>イッパン</t>
    </rPh>
    <rPh sb="223" eb="225">
      <t>カイケイ</t>
    </rPh>
    <rPh sb="225" eb="227">
      <t>フタン</t>
    </rPh>
    <rPh sb="227" eb="228">
      <t>ガク</t>
    </rPh>
    <rPh sb="260" eb="262">
      <t>ケイヒ</t>
    </rPh>
    <rPh sb="262" eb="264">
      <t>カイシュウ</t>
    </rPh>
    <rPh sb="264" eb="265">
      <t>リツ</t>
    </rPh>
    <rPh sb="267" eb="269">
      <t>オスイ</t>
    </rPh>
    <rPh sb="269" eb="271">
      <t>ショリ</t>
    </rPh>
    <rPh sb="271" eb="273">
      <t>ゲンカ</t>
    </rPh>
    <rPh sb="275" eb="277">
      <t>シセツ</t>
    </rPh>
    <rPh sb="277" eb="279">
      <t>リヨウ</t>
    </rPh>
    <rPh sb="279" eb="280">
      <t>リツ</t>
    </rPh>
    <rPh sb="281" eb="283">
      <t>ルイジ</t>
    </rPh>
    <rPh sb="283" eb="285">
      <t>ダンタイ</t>
    </rPh>
    <rPh sb="286" eb="288">
      <t>ヒカク</t>
    </rPh>
    <rPh sb="290" eb="291">
      <t>ヒク</t>
    </rPh>
    <rPh sb="292" eb="294">
      <t>スイジュン</t>
    </rPh>
    <rPh sb="301" eb="303">
      <t>ショリ</t>
    </rPh>
    <rPh sb="303" eb="306">
      <t>クイキナイ</t>
    </rPh>
    <rPh sb="306" eb="308">
      <t>ジンコウ</t>
    </rPh>
    <rPh sb="309" eb="311">
      <t>ゲンショウ</t>
    </rPh>
    <rPh sb="314" eb="316">
      <t>コンゴ</t>
    </rPh>
    <rPh sb="316" eb="318">
      <t>テイカ</t>
    </rPh>
    <rPh sb="323" eb="325">
      <t>ミコ</t>
    </rPh>
    <rPh sb="332" eb="335">
      <t>スイセンカ</t>
    </rPh>
    <rPh sb="335" eb="336">
      <t>リツ</t>
    </rPh>
    <rPh sb="341" eb="343">
      <t>ルイジ</t>
    </rPh>
    <rPh sb="343" eb="345">
      <t>ダンタイ</t>
    </rPh>
    <rPh sb="346" eb="349">
      <t>ドウテイド</t>
    </rPh>
    <rPh sb="358" eb="360">
      <t>コウジョウ</t>
    </rPh>
    <rPh sb="361" eb="363">
      <t>メザ</t>
    </rPh>
    <rPh sb="364" eb="365">
      <t>ト</t>
    </rPh>
    <rPh sb="366" eb="367">
      <t>ク</t>
    </rPh>
    <rPh sb="371" eb="373">
      <t>ヒツヨウ</t>
    </rPh>
    <phoneticPr fontId="4"/>
  </si>
  <si>
    <t>　平成５年度末の供用開始から29年目に入り、施設の老朽化対策が課題となっている。平成27年度に各施設及び管路施設を対象として機能診断調査を行い、平成28年度に最適整備構想を策定した。
　同構想に基づき、令和４年度まで機能強化対策事業を行っている。
　①有形固定資産減価償却率については類似団体と比較して低い数値であるが、これは地方公営企業会計に移行した際、当初取得価額から法適用開始時前の減価償却累計額相当分を控除した数値を資産の取得価額としているためであり、老朽化は相応に進行している。</t>
    <rPh sb="126" eb="128">
      <t>ユウケイ</t>
    </rPh>
    <rPh sb="128" eb="130">
      <t>コテイ</t>
    </rPh>
    <rPh sb="130" eb="132">
      <t>シサン</t>
    </rPh>
    <rPh sb="132" eb="134">
      <t>ゲンカ</t>
    </rPh>
    <rPh sb="134" eb="136">
      <t>ショウキャク</t>
    </rPh>
    <rPh sb="136" eb="137">
      <t>リツ</t>
    </rPh>
    <rPh sb="142" eb="144">
      <t>ルイジ</t>
    </rPh>
    <rPh sb="144" eb="146">
      <t>ダンタイ</t>
    </rPh>
    <rPh sb="147" eb="149">
      <t>ヒカク</t>
    </rPh>
    <rPh sb="151" eb="152">
      <t>ヒク</t>
    </rPh>
    <rPh sb="153" eb="155">
      <t>スウチ</t>
    </rPh>
    <rPh sb="234" eb="236">
      <t>ソウオウ</t>
    </rPh>
    <rPh sb="237" eb="239">
      <t>シンコウ</t>
    </rPh>
    <phoneticPr fontId="4"/>
  </si>
  <si>
    <t>　人口減少に伴う使用料収入の減少が課題となっている中で、将来にわたり下水道事業の健全な経営を維持し、安定したサービスを提供するため、令和５年度に下水道使用料の改定を行った。
　今後は、維持管理適正化計画を策定し、施設の維持管理の効率化・適正化に向けた対策を総合的に検討していく。</t>
    <rPh sb="75" eb="78">
      <t>シヨウリョウ</t>
    </rPh>
    <rPh sb="88" eb="90">
      <t>コンゴ</t>
    </rPh>
    <rPh sb="92" eb="94">
      <t>イジ</t>
    </rPh>
    <rPh sb="94" eb="96">
      <t>カンリ</t>
    </rPh>
    <rPh sb="96" eb="99">
      <t>テキセイカ</t>
    </rPh>
    <rPh sb="99" eb="101">
      <t>ケイカク</t>
    </rPh>
    <rPh sb="102" eb="104">
      <t>サクテイ</t>
    </rPh>
    <rPh sb="109" eb="111">
      <t>イジ</t>
    </rPh>
    <rPh sb="111" eb="113">
      <t>カンリ</t>
    </rPh>
    <rPh sb="114" eb="117">
      <t>コウリツカ</t>
    </rPh>
    <rPh sb="118" eb="121">
      <t>テキセイカ</t>
    </rPh>
    <rPh sb="122" eb="123">
      <t>ム</t>
    </rPh>
    <rPh sb="125" eb="127">
      <t>タイサク</t>
    </rPh>
    <rPh sb="128" eb="131">
      <t>ソウゴウテキ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</si>
</sst>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0.01</c:v>
                </c:pt>
                <c:pt idx="3" formatCode="#,##0.00;&quot;△&quot;#,##0.00">
                  <c:v>0</c:v>
                </c:pt>
                <c:pt idx="4" formatCode="#,##0.00;&quot;△&quot;#,##0.00">
                  <c:v>0</c:v>
                </c:pt>
              </c:numCache>
            </c:numRef>
          </c:val>
          <c:extLst>
            <c:ext xmlns:c16="http://schemas.microsoft.com/office/drawing/2014/chart" uri="{C3380CC4-5D6E-409C-BE32-E72D297353CC}">
              <c16:uniqueId val="{00000000-37A7-4788-988F-30898AD00873}"/>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0.25</c:v>
                </c:pt>
                <c:pt idx="3">
                  <c:v>0.05</c:v>
                </c:pt>
                <c:pt idx="4">
                  <c:v>0.03</c:v>
                </c:pt>
              </c:numCache>
            </c:numRef>
          </c:val>
          <c:smooth val="0"/>
          <c:extLst>
            <c:ext xmlns:c16="http://schemas.microsoft.com/office/drawing/2014/chart" uri="{C3380CC4-5D6E-409C-BE32-E72D297353CC}">
              <c16:uniqueId val="{00000001-37A7-4788-988F-30898AD00873}"/>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53.96</c:v>
                </c:pt>
                <c:pt idx="3">
                  <c:v>54.25</c:v>
                </c:pt>
                <c:pt idx="4">
                  <c:v>50.81</c:v>
                </c:pt>
              </c:numCache>
            </c:numRef>
          </c:val>
          <c:extLst>
            <c:ext xmlns:c16="http://schemas.microsoft.com/office/drawing/2014/chart" uri="{C3380CC4-5D6E-409C-BE32-E72D297353CC}">
              <c16:uniqueId val="{00000000-E121-48AB-A0C7-023001158BBE}"/>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54.83</c:v>
                </c:pt>
                <c:pt idx="3">
                  <c:v>66.53</c:v>
                </c:pt>
                <c:pt idx="4">
                  <c:v>52.35</c:v>
                </c:pt>
              </c:numCache>
            </c:numRef>
          </c:val>
          <c:smooth val="0"/>
          <c:extLst>
            <c:ext xmlns:c16="http://schemas.microsoft.com/office/drawing/2014/chart" uri="{C3380CC4-5D6E-409C-BE32-E72D297353CC}">
              <c16:uniqueId val="{00000001-E121-48AB-A0C7-023001158BBE}"/>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84.88</c:v>
                </c:pt>
                <c:pt idx="3">
                  <c:v>85.14</c:v>
                </c:pt>
                <c:pt idx="4">
                  <c:v>85.51</c:v>
                </c:pt>
              </c:numCache>
            </c:numRef>
          </c:val>
          <c:extLst>
            <c:ext xmlns:c16="http://schemas.microsoft.com/office/drawing/2014/chart" uri="{C3380CC4-5D6E-409C-BE32-E72D297353CC}">
              <c16:uniqueId val="{00000000-FD4A-47B2-B002-E33C530B4FC7}"/>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84.7</c:v>
                </c:pt>
                <c:pt idx="3">
                  <c:v>84.67</c:v>
                </c:pt>
                <c:pt idx="4">
                  <c:v>84.39</c:v>
                </c:pt>
              </c:numCache>
            </c:numRef>
          </c:val>
          <c:smooth val="0"/>
          <c:extLst>
            <c:ext xmlns:c16="http://schemas.microsoft.com/office/drawing/2014/chart" uri="{C3380CC4-5D6E-409C-BE32-E72D297353CC}">
              <c16:uniqueId val="{00000001-FD4A-47B2-B002-E33C530B4FC7}"/>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100.61</c:v>
                </c:pt>
                <c:pt idx="3">
                  <c:v>100</c:v>
                </c:pt>
                <c:pt idx="4">
                  <c:v>100</c:v>
                </c:pt>
              </c:numCache>
            </c:numRef>
          </c:val>
          <c:extLst>
            <c:ext xmlns:c16="http://schemas.microsoft.com/office/drawing/2014/chart" uri="{C3380CC4-5D6E-409C-BE32-E72D297353CC}">
              <c16:uniqueId val="{00000000-6625-4799-8759-791F81198364}"/>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106.37</c:v>
                </c:pt>
                <c:pt idx="3">
                  <c:v>106.07</c:v>
                </c:pt>
                <c:pt idx="4">
                  <c:v>105.5</c:v>
                </c:pt>
              </c:numCache>
            </c:numRef>
          </c:val>
          <c:smooth val="0"/>
          <c:extLst>
            <c:ext xmlns:c16="http://schemas.microsoft.com/office/drawing/2014/chart" uri="{C3380CC4-5D6E-409C-BE32-E72D297353CC}">
              <c16:uniqueId val="{00000001-6625-4799-8759-791F81198364}"/>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3.9</c:v>
                </c:pt>
                <c:pt idx="3">
                  <c:v>7.83</c:v>
                </c:pt>
                <c:pt idx="4">
                  <c:v>11.47</c:v>
                </c:pt>
              </c:numCache>
            </c:numRef>
          </c:val>
          <c:extLst>
            <c:ext xmlns:c16="http://schemas.microsoft.com/office/drawing/2014/chart" uri="{C3380CC4-5D6E-409C-BE32-E72D297353CC}">
              <c16:uniqueId val="{00000000-70EC-4E44-AE9E-6E80147203B1}"/>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20.34</c:v>
                </c:pt>
                <c:pt idx="3">
                  <c:v>21.85</c:v>
                </c:pt>
                <c:pt idx="4">
                  <c:v>25.19</c:v>
                </c:pt>
              </c:numCache>
            </c:numRef>
          </c:val>
          <c:smooth val="0"/>
          <c:extLst>
            <c:ext xmlns:c16="http://schemas.microsoft.com/office/drawing/2014/chart" uri="{C3380CC4-5D6E-409C-BE32-E72D297353CC}">
              <c16:uniqueId val="{00000001-70EC-4E44-AE9E-6E80147203B1}"/>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6287-4D9A-8739-F473E85AEC92}"/>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6287-4D9A-8739-F473E85AEC92}"/>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88CF-4095-AC8B-5010303091EC}"/>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139.02000000000001</c:v>
                </c:pt>
                <c:pt idx="3">
                  <c:v>132.04</c:v>
                </c:pt>
                <c:pt idx="4">
                  <c:v>145.43</c:v>
                </c:pt>
              </c:numCache>
            </c:numRef>
          </c:val>
          <c:smooth val="0"/>
          <c:extLst>
            <c:ext xmlns:c16="http://schemas.microsoft.com/office/drawing/2014/chart" uri="{C3380CC4-5D6E-409C-BE32-E72D297353CC}">
              <c16:uniqueId val="{00000001-88CF-4095-AC8B-5010303091EC}"/>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51.12</c:v>
                </c:pt>
                <c:pt idx="3">
                  <c:v>35.28</c:v>
                </c:pt>
                <c:pt idx="4">
                  <c:v>31.92</c:v>
                </c:pt>
              </c:numCache>
            </c:numRef>
          </c:val>
          <c:extLst>
            <c:ext xmlns:c16="http://schemas.microsoft.com/office/drawing/2014/chart" uri="{C3380CC4-5D6E-409C-BE32-E72D297353CC}">
              <c16:uniqueId val="{00000000-0ADA-4203-A969-F0A8F0BDC3F1}"/>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29.13</c:v>
                </c:pt>
                <c:pt idx="3">
                  <c:v>35.69</c:v>
                </c:pt>
                <c:pt idx="4">
                  <c:v>38.4</c:v>
                </c:pt>
              </c:numCache>
            </c:numRef>
          </c:val>
          <c:smooth val="0"/>
          <c:extLst>
            <c:ext xmlns:c16="http://schemas.microsoft.com/office/drawing/2014/chart" uri="{C3380CC4-5D6E-409C-BE32-E72D297353CC}">
              <c16:uniqueId val="{00000001-0ADA-4203-A969-F0A8F0BDC3F1}"/>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40FE-4494-9358-3778A75A5855}"/>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867.83</c:v>
                </c:pt>
                <c:pt idx="3">
                  <c:v>791.76</c:v>
                </c:pt>
                <c:pt idx="4">
                  <c:v>900.82</c:v>
                </c:pt>
              </c:numCache>
            </c:numRef>
          </c:val>
          <c:smooth val="0"/>
          <c:extLst>
            <c:ext xmlns:c16="http://schemas.microsoft.com/office/drawing/2014/chart" uri="{C3380CC4-5D6E-409C-BE32-E72D297353CC}">
              <c16:uniqueId val="{00000001-40FE-4494-9358-3778A75A5855}"/>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36.44</c:v>
                </c:pt>
                <c:pt idx="3">
                  <c:v>37.14</c:v>
                </c:pt>
                <c:pt idx="4">
                  <c:v>35.08</c:v>
                </c:pt>
              </c:numCache>
            </c:numRef>
          </c:val>
          <c:extLst>
            <c:ext xmlns:c16="http://schemas.microsoft.com/office/drawing/2014/chart" uri="{C3380CC4-5D6E-409C-BE32-E72D297353CC}">
              <c16:uniqueId val="{00000000-7F7F-4E84-8EB2-693A78DA65E3}"/>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57.08</c:v>
                </c:pt>
                <c:pt idx="3">
                  <c:v>56.26</c:v>
                </c:pt>
                <c:pt idx="4">
                  <c:v>52.94</c:v>
                </c:pt>
              </c:numCache>
            </c:numRef>
          </c:val>
          <c:smooth val="0"/>
          <c:extLst>
            <c:ext xmlns:c16="http://schemas.microsoft.com/office/drawing/2014/chart" uri="{C3380CC4-5D6E-409C-BE32-E72D297353CC}">
              <c16:uniqueId val="{00000001-7F7F-4E84-8EB2-693A78DA65E3}"/>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441.25</c:v>
                </c:pt>
                <c:pt idx="3">
                  <c:v>434.92</c:v>
                </c:pt>
                <c:pt idx="4">
                  <c:v>462.96</c:v>
                </c:pt>
              </c:numCache>
            </c:numRef>
          </c:val>
          <c:extLst>
            <c:ext xmlns:c16="http://schemas.microsoft.com/office/drawing/2014/chart" uri="{C3380CC4-5D6E-409C-BE32-E72D297353CC}">
              <c16:uniqueId val="{00000000-C6E6-4002-ACE5-C14B2BBF85D4}"/>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274.99</c:v>
                </c:pt>
                <c:pt idx="3">
                  <c:v>282.08999999999997</c:v>
                </c:pt>
                <c:pt idx="4">
                  <c:v>303.27999999999997</c:v>
                </c:pt>
              </c:numCache>
            </c:numRef>
          </c:val>
          <c:smooth val="0"/>
          <c:extLst>
            <c:ext xmlns:c16="http://schemas.microsoft.com/office/drawing/2014/chart" uri="{C3380CC4-5D6E-409C-BE32-E72D297353CC}">
              <c16:uniqueId val="{00000001-C6E6-4002-ACE5-C14B2BBF85D4}"/>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【103.61】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【133.62】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【36.94】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【27.11】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Z1" zoomScaleNormal="100" workbookViewId="0">
      <selection activeCell="BL83" sqref="BL83"/>
    </sheetView>
  </sheetViews>
  <sheetFormatPr defaultColWidth="2.5703125" defaultRowHeight="13.5" x14ac:dyDescent="0.15"/>
  <cols>
    <col min="1" max="1" width="2.5703125" customWidth="1"/>
    <col min="2" max="62" width="3.7109375" customWidth="1"/>
    <col min="64" max="78" width="3.140625" customWidth="1"/>
    <col min="79" max="79" width="4.42578125" bestFit="1" customWidth="1"/>
    <col min="81" max="82" width="4.4257812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山口県　柳井市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農業集落排水</v>
      </c>
      <c r="Q8" s="65"/>
      <c r="R8" s="65"/>
      <c r="S8" s="65"/>
      <c r="T8" s="65"/>
      <c r="U8" s="65"/>
      <c r="V8" s="65"/>
      <c r="W8" s="65" t="str">
        <f>データ!L6</f>
        <v>F2</v>
      </c>
      <c r="X8" s="65"/>
      <c r="Y8" s="65"/>
      <c r="Z8" s="65"/>
      <c r="AA8" s="65"/>
      <c r="AB8" s="65"/>
      <c r="AC8" s="65"/>
      <c r="AD8" s="66" t="str">
        <f>データ!$M$6</f>
        <v>非設置</v>
      </c>
      <c r="AE8" s="66"/>
      <c r="AF8" s="66"/>
      <c r="AG8" s="66"/>
      <c r="AH8" s="66"/>
      <c r="AI8" s="66"/>
      <c r="AJ8" s="66"/>
      <c r="AK8" s="3"/>
      <c r="AL8" s="46">
        <f>データ!S6</f>
        <v>30201</v>
      </c>
      <c r="AM8" s="46"/>
      <c r="AN8" s="46"/>
      <c r="AO8" s="46"/>
      <c r="AP8" s="46"/>
      <c r="AQ8" s="46"/>
      <c r="AR8" s="46"/>
      <c r="AS8" s="46"/>
      <c r="AT8" s="45">
        <f>データ!T6</f>
        <v>140.05000000000001</v>
      </c>
      <c r="AU8" s="45"/>
      <c r="AV8" s="45"/>
      <c r="AW8" s="45"/>
      <c r="AX8" s="45"/>
      <c r="AY8" s="45"/>
      <c r="AZ8" s="45"/>
      <c r="BA8" s="45"/>
      <c r="BB8" s="45">
        <f>データ!U6</f>
        <v>215.64</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f>データ!O6</f>
        <v>88.32</v>
      </c>
      <c r="J10" s="45"/>
      <c r="K10" s="45"/>
      <c r="L10" s="45"/>
      <c r="M10" s="45"/>
      <c r="N10" s="45"/>
      <c r="O10" s="45"/>
      <c r="P10" s="45">
        <f>データ!P6</f>
        <v>12.84</v>
      </c>
      <c r="Q10" s="45"/>
      <c r="R10" s="45"/>
      <c r="S10" s="45"/>
      <c r="T10" s="45"/>
      <c r="U10" s="45"/>
      <c r="V10" s="45"/>
      <c r="W10" s="45">
        <f>データ!Q6</f>
        <v>77.83</v>
      </c>
      <c r="X10" s="45"/>
      <c r="Y10" s="45"/>
      <c r="Z10" s="45"/>
      <c r="AA10" s="45"/>
      <c r="AB10" s="45"/>
      <c r="AC10" s="45"/>
      <c r="AD10" s="46">
        <f>データ!R6</f>
        <v>3190</v>
      </c>
      <c r="AE10" s="46"/>
      <c r="AF10" s="46"/>
      <c r="AG10" s="46"/>
      <c r="AH10" s="46"/>
      <c r="AI10" s="46"/>
      <c r="AJ10" s="46"/>
      <c r="AK10" s="2"/>
      <c r="AL10" s="46">
        <f>データ!V6</f>
        <v>3836</v>
      </c>
      <c r="AM10" s="46"/>
      <c r="AN10" s="46"/>
      <c r="AO10" s="46"/>
      <c r="AP10" s="46"/>
      <c r="AQ10" s="46"/>
      <c r="AR10" s="46"/>
      <c r="AS10" s="46"/>
      <c r="AT10" s="45">
        <f>データ!W6</f>
        <v>1.84</v>
      </c>
      <c r="AU10" s="45"/>
      <c r="AV10" s="45"/>
      <c r="AW10" s="45"/>
      <c r="AX10" s="45"/>
      <c r="AY10" s="45"/>
      <c r="AZ10" s="45"/>
      <c r="BA10" s="45"/>
      <c r="BB10" s="45">
        <f>データ!X6</f>
        <v>2084.7800000000002</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113</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【103.61】</v>
      </c>
      <c r="F85" s="12" t="str">
        <f>データ!AT6</f>
        <v>【133.62】</v>
      </c>
      <c r="G85" s="12" t="str">
        <f>データ!BE6</f>
        <v>【36.94】</v>
      </c>
      <c r="H85" s="12" t="str">
        <f>データ!BP6</f>
        <v>【809.19】</v>
      </c>
      <c r="I85" s="12" t="str">
        <f>データ!CA6</f>
        <v>【57.02】</v>
      </c>
      <c r="J85" s="12" t="str">
        <f>データ!CL6</f>
        <v>【273.68】</v>
      </c>
      <c r="K85" s="12" t="str">
        <f>データ!CW6</f>
        <v>【52.55】</v>
      </c>
      <c r="L85" s="12" t="str">
        <f>データ!DH6</f>
        <v>【87.30】</v>
      </c>
      <c r="M85" s="12" t="str">
        <f>データ!DS6</f>
        <v>【27.11】</v>
      </c>
      <c r="N85" s="12" t="str">
        <f>データ!ED6</f>
        <v>【0.00】</v>
      </c>
      <c r="O85" s="12" t="str">
        <f>データ!EO6</f>
        <v>【0.02】</v>
      </c>
    </row>
  </sheetData>
  <sheetProtection algorithmName="SHA-512" hashValue="tjEALiQogg+C5QFRGPyz5+1evlYctOI8rp9/sSt7urgyeC8wt1X5XKdAj4xT6VjSiGyWQQxM+V8PTSXv5qsxDg==" saltValue="+T5K7taAde+zveLcGZdzv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5546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352128</v>
      </c>
      <c r="D6" s="19">
        <f t="shared" si="3"/>
        <v>46</v>
      </c>
      <c r="E6" s="19">
        <f t="shared" si="3"/>
        <v>17</v>
      </c>
      <c r="F6" s="19">
        <f t="shared" si="3"/>
        <v>5</v>
      </c>
      <c r="G6" s="19">
        <f t="shared" si="3"/>
        <v>0</v>
      </c>
      <c r="H6" s="19" t="str">
        <f t="shared" si="3"/>
        <v>山口県　柳井市</v>
      </c>
      <c r="I6" s="19" t="str">
        <f t="shared" si="3"/>
        <v>法適用</v>
      </c>
      <c r="J6" s="19" t="str">
        <f t="shared" si="3"/>
        <v>下水道事業</v>
      </c>
      <c r="K6" s="19" t="str">
        <f t="shared" si="3"/>
        <v>農業集落排水</v>
      </c>
      <c r="L6" s="19" t="str">
        <f t="shared" si="3"/>
        <v>F2</v>
      </c>
      <c r="M6" s="19" t="str">
        <f t="shared" si="3"/>
        <v>非設置</v>
      </c>
      <c r="N6" s="20" t="str">
        <f t="shared" si="3"/>
        <v>-</v>
      </c>
      <c r="O6" s="20">
        <f t="shared" si="3"/>
        <v>88.32</v>
      </c>
      <c r="P6" s="20">
        <f t="shared" si="3"/>
        <v>12.84</v>
      </c>
      <c r="Q6" s="20">
        <f t="shared" si="3"/>
        <v>77.83</v>
      </c>
      <c r="R6" s="20">
        <f t="shared" si="3"/>
        <v>3190</v>
      </c>
      <c r="S6" s="20">
        <f t="shared" si="3"/>
        <v>30201</v>
      </c>
      <c r="T6" s="20">
        <f t="shared" si="3"/>
        <v>140.05000000000001</v>
      </c>
      <c r="U6" s="20">
        <f t="shared" si="3"/>
        <v>215.64</v>
      </c>
      <c r="V6" s="20">
        <f t="shared" si="3"/>
        <v>3836</v>
      </c>
      <c r="W6" s="20">
        <f t="shared" si="3"/>
        <v>1.84</v>
      </c>
      <c r="X6" s="20">
        <f t="shared" si="3"/>
        <v>2084.7800000000002</v>
      </c>
      <c r="Y6" s="21" t="str">
        <f>IF(Y7="",NA(),Y7)</f>
        <v>-</v>
      </c>
      <c r="Z6" s="21" t="str">
        <f t="shared" ref="Z6:AH6" si="4">IF(Z7="",NA(),Z7)</f>
        <v>-</v>
      </c>
      <c r="AA6" s="21">
        <f t="shared" si="4"/>
        <v>100.61</v>
      </c>
      <c r="AB6" s="21">
        <f t="shared" si="4"/>
        <v>100</v>
      </c>
      <c r="AC6" s="21">
        <f t="shared" si="4"/>
        <v>100</v>
      </c>
      <c r="AD6" s="21" t="str">
        <f t="shared" si="4"/>
        <v>-</v>
      </c>
      <c r="AE6" s="21" t="str">
        <f t="shared" si="4"/>
        <v>-</v>
      </c>
      <c r="AF6" s="21">
        <f t="shared" si="4"/>
        <v>106.37</v>
      </c>
      <c r="AG6" s="21">
        <f t="shared" si="4"/>
        <v>106.07</v>
      </c>
      <c r="AH6" s="21">
        <f t="shared" si="4"/>
        <v>105.5</v>
      </c>
      <c r="AI6" s="20" t="str">
        <f>IF(AI7="","",IF(AI7="-","【-】","【"&amp;SUBSTITUTE(TEXT(AI7,"#,##0.00"),"-","△")&amp;"】"))</f>
        <v>【103.61】</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139.02000000000001</v>
      </c>
      <c r="AR6" s="21">
        <f t="shared" si="5"/>
        <v>132.04</v>
      </c>
      <c r="AS6" s="21">
        <f t="shared" si="5"/>
        <v>145.43</v>
      </c>
      <c r="AT6" s="20" t="str">
        <f>IF(AT7="","",IF(AT7="-","【-】","【"&amp;SUBSTITUTE(TEXT(AT7,"#,##0.00"),"-","△")&amp;"】"))</f>
        <v>【133.62】</v>
      </c>
      <c r="AU6" s="21" t="str">
        <f>IF(AU7="",NA(),AU7)</f>
        <v>-</v>
      </c>
      <c r="AV6" s="21" t="str">
        <f t="shared" ref="AV6:BD6" si="6">IF(AV7="",NA(),AV7)</f>
        <v>-</v>
      </c>
      <c r="AW6" s="21">
        <f t="shared" si="6"/>
        <v>51.12</v>
      </c>
      <c r="AX6" s="21">
        <f t="shared" si="6"/>
        <v>35.28</v>
      </c>
      <c r="AY6" s="21">
        <f t="shared" si="6"/>
        <v>31.92</v>
      </c>
      <c r="AZ6" s="21" t="str">
        <f t="shared" si="6"/>
        <v>-</v>
      </c>
      <c r="BA6" s="21" t="str">
        <f t="shared" si="6"/>
        <v>-</v>
      </c>
      <c r="BB6" s="21">
        <f t="shared" si="6"/>
        <v>29.13</v>
      </c>
      <c r="BC6" s="21">
        <f t="shared" si="6"/>
        <v>35.69</v>
      </c>
      <c r="BD6" s="21">
        <f t="shared" si="6"/>
        <v>38.4</v>
      </c>
      <c r="BE6" s="20" t="str">
        <f>IF(BE7="","",IF(BE7="-","【-】","【"&amp;SUBSTITUTE(TEXT(BE7,"#,##0.00"),"-","△")&amp;"】"))</f>
        <v>【36.94】</v>
      </c>
      <c r="BF6" s="21" t="str">
        <f>IF(BF7="",NA(),BF7)</f>
        <v>-</v>
      </c>
      <c r="BG6" s="21" t="str">
        <f t="shared" ref="BG6:BO6" si="7">IF(BG7="",NA(),BG7)</f>
        <v>-</v>
      </c>
      <c r="BH6" s="20">
        <f t="shared" si="7"/>
        <v>0</v>
      </c>
      <c r="BI6" s="20">
        <f t="shared" si="7"/>
        <v>0</v>
      </c>
      <c r="BJ6" s="20">
        <f t="shared" si="7"/>
        <v>0</v>
      </c>
      <c r="BK6" s="21" t="str">
        <f t="shared" si="7"/>
        <v>-</v>
      </c>
      <c r="BL6" s="21" t="str">
        <f t="shared" si="7"/>
        <v>-</v>
      </c>
      <c r="BM6" s="21">
        <f t="shared" si="7"/>
        <v>867.83</v>
      </c>
      <c r="BN6" s="21">
        <f t="shared" si="7"/>
        <v>791.76</v>
      </c>
      <c r="BO6" s="21">
        <f t="shared" si="7"/>
        <v>900.82</v>
      </c>
      <c r="BP6" s="20" t="str">
        <f>IF(BP7="","",IF(BP7="-","【-】","【"&amp;SUBSTITUTE(TEXT(BP7,"#,##0.00"),"-","△")&amp;"】"))</f>
        <v>【809.19】</v>
      </c>
      <c r="BQ6" s="21" t="str">
        <f>IF(BQ7="",NA(),BQ7)</f>
        <v>-</v>
      </c>
      <c r="BR6" s="21" t="str">
        <f t="shared" ref="BR6:BZ6" si="8">IF(BR7="",NA(),BR7)</f>
        <v>-</v>
      </c>
      <c r="BS6" s="21">
        <f t="shared" si="8"/>
        <v>36.44</v>
      </c>
      <c r="BT6" s="21">
        <f t="shared" si="8"/>
        <v>37.14</v>
      </c>
      <c r="BU6" s="21">
        <f t="shared" si="8"/>
        <v>35.08</v>
      </c>
      <c r="BV6" s="21" t="str">
        <f t="shared" si="8"/>
        <v>-</v>
      </c>
      <c r="BW6" s="21" t="str">
        <f t="shared" si="8"/>
        <v>-</v>
      </c>
      <c r="BX6" s="21">
        <f t="shared" si="8"/>
        <v>57.08</v>
      </c>
      <c r="BY6" s="21">
        <f t="shared" si="8"/>
        <v>56.26</v>
      </c>
      <c r="BZ6" s="21">
        <f t="shared" si="8"/>
        <v>52.94</v>
      </c>
      <c r="CA6" s="20" t="str">
        <f>IF(CA7="","",IF(CA7="-","【-】","【"&amp;SUBSTITUTE(TEXT(CA7,"#,##0.00"),"-","△")&amp;"】"))</f>
        <v>【57.02】</v>
      </c>
      <c r="CB6" s="21" t="str">
        <f>IF(CB7="",NA(),CB7)</f>
        <v>-</v>
      </c>
      <c r="CC6" s="21" t="str">
        <f t="shared" ref="CC6:CK6" si="9">IF(CC7="",NA(),CC7)</f>
        <v>-</v>
      </c>
      <c r="CD6" s="21">
        <f t="shared" si="9"/>
        <v>441.25</v>
      </c>
      <c r="CE6" s="21">
        <f t="shared" si="9"/>
        <v>434.92</v>
      </c>
      <c r="CF6" s="21">
        <f t="shared" si="9"/>
        <v>462.96</v>
      </c>
      <c r="CG6" s="21" t="str">
        <f t="shared" si="9"/>
        <v>-</v>
      </c>
      <c r="CH6" s="21" t="str">
        <f t="shared" si="9"/>
        <v>-</v>
      </c>
      <c r="CI6" s="21">
        <f t="shared" si="9"/>
        <v>274.99</v>
      </c>
      <c r="CJ6" s="21">
        <f t="shared" si="9"/>
        <v>282.08999999999997</v>
      </c>
      <c r="CK6" s="21">
        <f t="shared" si="9"/>
        <v>303.27999999999997</v>
      </c>
      <c r="CL6" s="20" t="str">
        <f>IF(CL7="","",IF(CL7="-","【-】","【"&amp;SUBSTITUTE(TEXT(CL7,"#,##0.00"),"-","△")&amp;"】"))</f>
        <v>【273.68】</v>
      </c>
      <c r="CM6" s="21" t="str">
        <f>IF(CM7="",NA(),CM7)</f>
        <v>-</v>
      </c>
      <c r="CN6" s="21" t="str">
        <f t="shared" ref="CN6:CV6" si="10">IF(CN7="",NA(),CN7)</f>
        <v>-</v>
      </c>
      <c r="CO6" s="21">
        <f t="shared" si="10"/>
        <v>53.96</v>
      </c>
      <c r="CP6" s="21">
        <f t="shared" si="10"/>
        <v>54.25</v>
      </c>
      <c r="CQ6" s="21">
        <f t="shared" si="10"/>
        <v>50.81</v>
      </c>
      <c r="CR6" s="21" t="str">
        <f t="shared" si="10"/>
        <v>-</v>
      </c>
      <c r="CS6" s="21" t="str">
        <f t="shared" si="10"/>
        <v>-</v>
      </c>
      <c r="CT6" s="21">
        <f t="shared" si="10"/>
        <v>54.83</v>
      </c>
      <c r="CU6" s="21">
        <f t="shared" si="10"/>
        <v>66.53</v>
      </c>
      <c r="CV6" s="21">
        <f t="shared" si="10"/>
        <v>52.35</v>
      </c>
      <c r="CW6" s="20" t="str">
        <f>IF(CW7="","",IF(CW7="-","【-】","【"&amp;SUBSTITUTE(TEXT(CW7,"#,##0.00"),"-","△")&amp;"】"))</f>
        <v>【52.55】</v>
      </c>
      <c r="CX6" s="21" t="str">
        <f>IF(CX7="",NA(),CX7)</f>
        <v>-</v>
      </c>
      <c r="CY6" s="21" t="str">
        <f t="shared" ref="CY6:DG6" si="11">IF(CY7="",NA(),CY7)</f>
        <v>-</v>
      </c>
      <c r="CZ6" s="21">
        <f t="shared" si="11"/>
        <v>84.88</v>
      </c>
      <c r="DA6" s="21">
        <f t="shared" si="11"/>
        <v>85.14</v>
      </c>
      <c r="DB6" s="21">
        <f t="shared" si="11"/>
        <v>85.51</v>
      </c>
      <c r="DC6" s="21" t="str">
        <f t="shared" si="11"/>
        <v>-</v>
      </c>
      <c r="DD6" s="21" t="str">
        <f t="shared" si="11"/>
        <v>-</v>
      </c>
      <c r="DE6" s="21">
        <f t="shared" si="11"/>
        <v>84.7</v>
      </c>
      <c r="DF6" s="21">
        <f t="shared" si="11"/>
        <v>84.67</v>
      </c>
      <c r="DG6" s="21">
        <f t="shared" si="11"/>
        <v>84.39</v>
      </c>
      <c r="DH6" s="20" t="str">
        <f>IF(DH7="","",IF(DH7="-","【-】","【"&amp;SUBSTITUTE(TEXT(DH7,"#,##0.00"),"-","△")&amp;"】"))</f>
        <v>【87.30】</v>
      </c>
      <c r="DI6" s="21" t="str">
        <f>IF(DI7="",NA(),DI7)</f>
        <v>-</v>
      </c>
      <c r="DJ6" s="21" t="str">
        <f t="shared" ref="DJ6:DR6" si="12">IF(DJ7="",NA(),DJ7)</f>
        <v>-</v>
      </c>
      <c r="DK6" s="21">
        <f t="shared" si="12"/>
        <v>3.9</v>
      </c>
      <c r="DL6" s="21">
        <f t="shared" si="12"/>
        <v>7.83</v>
      </c>
      <c r="DM6" s="21">
        <f t="shared" si="12"/>
        <v>11.47</v>
      </c>
      <c r="DN6" s="21" t="str">
        <f t="shared" si="12"/>
        <v>-</v>
      </c>
      <c r="DO6" s="21" t="str">
        <f t="shared" si="12"/>
        <v>-</v>
      </c>
      <c r="DP6" s="21">
        <f t="shared" si="12"/>
        <v>20.34</v>
      </c>
      <c r="DQ6" s="21">
        <f t="shared" si="12"/>
        <v>21.85</v>
      </c>
      <c r="DR6" s="21">
        <f t="shared" si="12"/>
        <v>25.19</v>
      </c>
      <c r="DS6" s="20" t="str">
        <f>IF(DS7="","",IF(DS7="-","【-】","【"&amp;SUBSTITUTE(TEXT(DS7,"#,##0.00"),"-","△")&amp;"】"))</f>
        <v>【27.11】</v>
      </c>
      <c r="DT6" s="21" t="str">
        <f>IF(DT7="",NA(),DT7)</f>
        <v>-</v>
      </c>
      <c r="DU6" s="21" t="str">
        <f t="shared" ref="DU6:EC6" si="13">IF(DU7="",NA(),DU7)</f>
        <v>-</v>
      </c>
      <c r="DV6" s="20">
        <f t="shared" si="13"/>
        <v>0</v>
      </c>
      <c r="DW6" s="20">
        <f t="shared" si="13"/>
        <v>0</v>
      </c>
      <c r="DX6" s="20">
        <f t="shared" si="13"/>
        <v>0</v>
      </c>
      <c r="DY6" s="21" t="str">
        <f t="shared" si="13"/>
        <v>-</v>
      </c>
      <c r="DZ6" s="21" t="str">
        <f t="shared" si="13"/>
        <v>-</v>
      </c>
      <c r="EA6" s="20">
        <f t="shared" si="13"/>
        <v>0</v>
      </c>
      <c r="EB6" s="20">
        <f t="shared" si="13"/>
        <v>0</v>
      </c>
      <c r="EC6" s="20">
        <f t="shared" si="13"/>
        <v>0</v>
      </c>
      <c r="ED6" s="20" t="str">
        <f>IF(ED7="","",IF(ED7="-","【-】","【"&amp;SUBSTITUTE(TEXT(ED7,"#,##0.00"),"-","△")&amp;"】"))</f>
        <v>【0.00】</v>
      </c>
      <c r="EE6" s="21" t="str">
        <f>IF(EE7="",NA(),EE7)</f>
        <v>-</v>
      </c>
      <c r="EF6" s="21" t="str">
        <f t="shared" ref="EF6:EN6" si="14">IF(EF7="",NA(),EF7)</f>
        <v>-</v>
      </c>
      <c r="EG6" s="21">
        <f t="shared" si="14"/>
        <v>0.01</v>
      </c>
      <c r="EH6" s="20">
        <f t="shared" si="14"/>
        <v>0</v>
      </c>
      <c r="EI6" s="20">
        <f t="shared" si="14"/>
        <v>0</v>
      </c>
      <c r="EJ6" s="21" t="str">
        <f t="shared" si="14"/>
        <v>-</v>
      </c>
      <c r="EK6" s="21" t="str">
        <f t="shared" si="14"/>
        <v>-</v>
      </c>
      <c r="EL6" s="21">
        <f t="shared" si="14"/>
        <v>0.25</v>
      </c>
      <c r="EM6" s="21">
        <f t="shared" si="14"/>
        <v>0.05</v>
      </c>
      <c r="EN6" s="21">
        <f t="shared" si="14"/>
        <v>0.03</v>
      </c>
      <c r="EO6" s="20" t="str">
        <f>IF(EO7="","",IF(EO7="-","【-】","【"&amp;SUBSTITUTE(TEXT(EO7,"#,##0.00"),"-","△")&amp;"】"))</f>
        <v>【0.02】</v>
      </c>
    </row>
    <row r="7" spans="1:148" s="22" customFormat="1" x14ac:dyDescent="0.15">
      <c r="A7" s="14"/>
      <c r="B7" s="23">
        <v>2022</v>
      </c>
      <c r="C7" s="23">
        <v>352128</v>
      </c>
      <c r="D7" s="23">
        <v>46</v>
      </c>
      <c r="E7" s="23">
        <v>17</v>
      </c>
      <c r="F7" s="23">
        <v>5</v>
      </c>
      <c r="G7" s="23">
        <v>0</v>
      </c>
      <c r="H7" s="23" t="s">
        <v>96</v>
      </c>
      <c r="I7" s="23" t="s">
        <v>97</v>
      </c>
      <c r="J7" s="23" t="s">
        <v>98</v>
      </c>
      <c r="K7" s="23" t="s">
        <v>99</v>
      </c>
      <c r="L7" s="23" t="s">
        <v>100</v>
      </c>
      <c r="M7" s="23" t="s">
        <v>101</v>
      </c>
      <c r="N7" s="24" t="s">
        <v>102</v>
      </c>
      <c r="O7" s="24">
        <v>88.32</v>
      </c>
      <c r="P7" s="24">
        <v>12.84</v>
      </c>
      <c r="Q7" s="24">
        <v>77.83</v>
      </c>
      <c r="R7" s="24">
        <v>3190</v>
      </c>
      <c r="S7" s="24">
        <v>30201</v>
      </c>
      <c r="T7" s="24">
        <v>140.05000000000001</v>
      </c>
      <c r="U7" s="24">
        <v>215.64</v>
      </c>
      <c r="V7" s="24">
        <v>3836</v>
      </c>
      <c r="W7" s="24">
        <v>1.84</v>
      </c>
      <c r="X7" s="24">
        <v>2084.7800000000002</v>
      </c>
      <c r="Y7" s="24" t="s">
        <v>102</v>
      </c>
      <c r="Z7" s="24" t="s">
        <v>102</v>
      </c>
      <c r="AA7" s="24">
        <v>100.61</v>
      </c>
      <c r="AB7" s="24">
        <v>100</v>
      </c>
      <c r="AC7" s="24">
        <v>100</v>
      </c>
      <c r="AD7" s="24" t="s">
        <v>102</v>
      </c>
      <c r="AE7" s="24" t="s">
        <v>102</v>
      </c>
      <c r="AF7" s="24">
        <v>106.37</v>
      </c>
      <c r="AG7" s="24">
        <v>106.07</v>
      </c>
      <c r="AH7" s="24">
        <v>105.5</v>
      </c>
      <c r="AI7" s="24">
        <v>103.61</v>
      </c>
      <c r="AJ7" s="24" t="s">
        <v>102</v>
      </c>
      <c r="AK7" s="24" t="s">
        <v>102</v>
      </c>
      <c r="AL7" s="24">
        <v>0</v>
      </c>
      <c r="AM7" s="24">
        <v>0</v>
      </c>
      <c r="AN7" s="24">
        <v>0</v>
      </c>
      <c r="AO7" s="24" t="s">
        <v>102</v>
      </c>
      <c r="AP7" s="24" t="s">
        <v>102</v>
      </c>
      <c r="AQ7" s="24">
        <v>139.02000000000001</v>
      </c>
      <c r="AR7" s="24">
        <v>132.04</v>
      </c>
      <c r="AS7" s="24">
        <v>145.43</v>
      </c>
      <c r="AT7" s="24">
        <v>133.62</v>
      </c>
      <c r="AU7" s="24" t="s">
        <v>102</v>
      </c>
      <c r="AV7" s="24" t="s">
        <v>102</v>
      </c>
      <c r="AW7" s="24">
        <v>51.12</v>
      </c>
      <c r="AX7" s="24">
        <v>35.28</v>
      </c>
      <c r="AY7" s="24">
        <v>31.92</v>
      </c>
      <c r="AZ7" s="24" t="s">
        <v>102</v>
      </c>
      <c r="BA7" s="24" t="s">
        <v>102</v>
      </c>
      <c r="BB7" s="24">
        <v>29.13</v>
      </c>
      <c r="BC7" s="24">
        <v>35.69</v>
      </c>
      <c r="BD7" s="24">
        <v>38.4</v>
      </c>
      <c r="BE7" s="24">
        <v>36.94</v>
      </c>
      <c r="BF7" s="24" t="s">
        <v>102</v>
      </c>
      <c r="BG7" s="24" t="s">
        <v>102</v>
      </c>
      <c r="BH7" s="24">
        <v>0</v>
      </c>
      <c r="BI7" s="24">
        <v>0</v>
      </c>
      <c r="BJ7" s="24">
        <v>0</v>
      </c>
      <c r="BK7" s="24" t="s">
        <v>102</v>
      </c>
      <c r="BL7" s="24" t="s">
        <v>102</v>
      </c>
      <c r="BM7" s="24">
        <v>867.83</v>
      </c>
      <c r="BN7" s="24">
        <v>791.76</v>
      </c>
      <c r="BO7" s="24">
        <v>900.82</v>
      </c>
      <c r="BP7" s="24">
        <v>809.19</v>
      </c>
      <c r="BQ7" s="24" t="s">
        <v>102</v>
      </c>
      <c r="BR7" s="24" t="s">
        <v>102</v>
      </c>
      <c r="BS7" s="24">
        <v>36.44</v>
      </c>
      <c r="BT7" s="24">
        <v>37.14</v>
      </c>
      <c r="BU7" s="24">
        <v>35.08</v>
      </c>
      <c r="BV7" s="24" t="s">
        <v>102</v>
      </c>
      <c r="BW7" s="24" t="s">
        <v>102</v>
      </c>
      <c r="BX7" s="24">
        <v>57.08</v>
      </c>
      <c r="BY7" s="24">
        <v>56.26</v>
      </c>
      <c r="BZ7" s="24">
        <v>52.94</v>
      </c>
      <c r="CA7" s="24">
        <v>57.02</v>
      </c>
      <c r="CB7" s="24" t="s">
        <v>102</v>
      </c>
      <c r="CC7" s="24" t="s">
        <v>102</v>
      </c>
      <c r="CD7" s="24">
        <v>441.25</v>
      </c>
      <c r="CE7" s="24">
        <v>434.92</v>
      </c>
      <c r="CF7" s="24">
        <v>462.96</v>
      </c>
      <c r="CG7" s="24" t="s">
        <v>102</v>
      </c>
      <c r="CH7" s="24" t="s">
        <v>102</v>
      </c>
      <c r="CI7" s="24">
        <v>274.99</v>
      </c>
      <c r="CJ7" s="24">
        <v>282.08999999999997</v>
      </c>
      <c r="CK7" s="24">
        <v>303.27999999999997</v>
      </c>
      <c r="CL7" s="24">
        <v>273.68</v>
      </c>
      <c r="CM7" s="24" t="s">
        <v>102</v>
      </c>
      <c r="CN7" s="24" t="s">
        <v>102</v>
      </c>
      <c r="CO7" s="24">
        <v>53.96</v>
      </c>
      <c r="CP7" s="24">
        <v>54.25</v>
      </c>
      <c r="CQ7" s="24">
        <v>50.81</v>
      </c>
      <c r="CR7" s="24" t="s">
        <v>102</v>
      </c>
      <c r="CS7" s="24" t="s">
        <v>102</v>
      </c>
      <c r="CT7" s="24">
        <v>54.83</v>
      </c>
      <c r="CU7" s="24">
        <v>66.53</v>
      </c>
      <c r="CV7" s="24">
        <v>52.35</v>
      </c>
      <c r="CW7" s="24">
        <v>52.55</v>
      </c>
      <c r="CX7" s="24" t="s">
        <v>102</v>
      </c>
      <c r="CY7" s="24" t="s">
        <v>102</v>
      </c>
      <c r="CZ7" s="24">
        <v>84.88</v>
      </c>
      <c r="DA7" s="24">
        <v>85.14</v>
      </c>
      <c r="DB7" s="24">
        <v>85.51</v>
      </c>
      <c r="DC7" s="24" t="s">
        <v>102</v>
      </c>
      <c r="DD7" s="24" t="s">
        <v>102</v>
      </c>
      <c r="DE7" s="24">
        <v>84.7</v>
      </c>
      <c r="DF7" s="24">
        <v>84.67</v>
      </c>
      <c r="DG7" s="24">
        <v>84.39</v>
      </c>
      <c r="DH7" s="24">
        <v>87.3</v>
      </c>
      <c r="DI7" s="24" t="s">
        <v>102</v>
      </c>
      <c r="DJ7" s="24" t="s">
        <v>102</v>
      </c>
      <c r="DK7" s="24">
        <v>3.9</v>
      </c>
      <c r="DL7" s="24">
        <v>7.83</v>
      </c>
      <c r="DM7" s="24">
        <v>11.47</v>
      </c>
      <c r="DN7" s="24" t="s">
        <v>102</v>
      </c>
      <c r="DO7" s="24" t="s">
        <v>102</v>
      </c>
      <c r="DP7" s="24">
        <v>20.34</v>
      </c>
      <c r="DQ7" s="24">
        <v>21.85</v>
      </c>
      <c r="DR7" s="24">
        <v>25.19</v>
      </c>
      <c r="DS7" s="24">
        <v>27.11</v>
      </c>
      <c r="DT7" s="24" t="s">
        <v>102</v>
      </c>
      <c r="DU7" s="24" t="s">
        <v>102</v>
      </c>
      <c r="DV7" s="24">
        <v>0</v>
      </c>
      <c r="DW7" s="24">
        <v>0</v>
      </c>
      <c r="DX7" s="24">
        <v>0</v>
      </c>
      <c r="DY7" s="24" t="s">
        <v>102</v>
      </c>
      <c r="DZ7" s="24" t="s">
        <v>102</v>
      </c>
      <c r="EA7" s="24">
        <v>0</v>
      </c>
      <c r="EB7" s="24">
        <v>0</v>
      </c>
      <c r="EC7" s="24">
        <v>0</v>
      </c>
      <c r="ED7" s="24">
        <v>0</v>
      </c>
      <c r="EE7" s="24" t="s">
        <v>102</v>
      </c>
      <c r="EF7" s="24" t="s">
        <v>102</v>
      </c>
      <c r="EG7" s="24">
        <v>0.01</v>
      </c>
      <c r="EH7" s="24">
        <v>0</v>
      </c>
      <c r="EI7" s="24">
        <v>0</v>
      </c>
      <c r="EJ7" s="24" t="s">
        <v>102</v>
      </c>
      <c r="EK7" s="24" t="s">
        <v>102</v>
      </c>
      <c r="EL7" s="24">
        <v>0.25</v>
      </c>
      <c r="EM7" s="24">
        <v>0.05</v>
      </c>
      <c r="EN7" s="24">
        <v>0.03</v>
      </c>
      <c r="EO7" s="24">
        <v>0.02</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2023-12-12T01:04:02Z</dcterms:created>
  <dcterms:modified xsi:type="dcterms:W3CDTF">2024-01-19T07:28:35Z</dcterms:modified>
  <cp:category/>
</cp:coreProperties>
</file>