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20" windowHeight="7210" activeTab="0"/>
  </bookViews>
  <sheets>
    <sheet name="05.12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"99/12/08"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4" hidden="1">TRUE</definedName>
    <definedName name="HTML_OS" hidden="1">0</definedName>
    <definedName name="HTML_PathFile" hidden="1">"A:\My Documents\07選挙人名簿\Excelデータ\MyHTML.htm"</definedName>
    <definedName name="HTML_Title" hidden="1">"在外選挙人名簿11-12"</definedName>
    <definedName name="_xlnm.Print_Area" localSheetId="0">'05.12登録日現在'!$A$1:$N$42</definedName>
  </definedNames>
  <calcPr fullCalcOnLoad="1"/>
</workbook>
</file>

<file path=xl/sharedStrings.xml><?xml version="1.0" encoding="utf-8"?>
<sst xmlns="http://schemas.openxmlformats.org/spreadsheetml/2006/main" count="84" uniqueCount="60">
  <si>
    <t>　第３区</t>
  </si>
  <si>
    <t>　　 女</t>
  </si>
  <si>
    <t>現在</t>
  </si>
  <si>
    <t>　　 計</t>
  </si>
  <si>
    <t xml:space="preserve">         B</t>
  </si>
  <si>
    <t xml:space="preserve">     男</t>
  </si>
  <si>
    <t>在外選挙人名簿登録者数</t>
  </si>
  <si>
    <t>熊毛郡</t>
  </si>
  <si>
    <t>周防大島町</t>
  </si>
  <si>
    <t>山陽小野田市</t>
  </si>
  <si>
    <t>阿武</t>
  </si>
  <si>
    <t>郡</t>
  </si>
  <si>
    <t>　第１区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</si>
  <si>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</si>
  <si>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</si>
  <si>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</si>
  <si>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</si>
  <si>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</si>
  <si>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</si>
  <si>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</si>
  <si>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</si>
  <si>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</si>
  <si>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防　　府　　市</t>
  </si>
  <si>
    <t>市　　　　　計</t>
  </si>
  <si>
    <t>１　　区　　計</t>
  </si>
  <si>
    <t>阿 武 町</t>
  </si>
  <si>
    <t xml:space="preserve">  第２区</t>
  </si>
  <si>
    <t>　町　　  　　計</t>
  </si>
  <si>
    <t>　３　　区　　計</t>
  </si>
  <si>
    <t>下　　松　　市</t>
  </si>
  <si>
    <t>岩　　国　　市</t>
  </si>
  <si>
    <t>光　　　　　市</t>
  </si>
  <si>
    <t>柳　　井　　市</t>
  </si>
  <si>
    <t>大島</t>
  </si>
  <si>
    <t>郡</t>
  </si>
  <si>
    <t>玖珂</t>
  </si>
  <si>
    <t>計</t>
  </si>
  <si>
    <t>対前年増減</t>
  </si>
  <si>
    <t>美　　祢　　市</t>
  </si>
  <si>
    <t>和 木 町</t>
  </si>
  <si>
    <t>郡</t>
  </si>
  <si>
    <t>上 関 町</t>
  </si>
  <si>
    <t>田布施町</t>
  </si>
  <si>
    <t>平 生 町</t>
  </si>
  <si>
    <t>　２　　区　　計</t>
  </si>
  <si>
    <t>山　　口　　市</t>
  </si>
  <si>
    <t>宇　　部　　市</t>
  </si>
  <si>
    <t>萩　　　　　市</t>
  </si>
  <si>
    <t>下　　関　　市</t>
  </si>
  <si>
    <t>長　　門　　市</t>
  </si>
  <si>
    <t>周　　南　　市</t>
  </si>
  <si>
    <t xml:space="preserve">  １区・２区・３区　計</t>
  </si>
  <si>
    <t>（区割り改定後の衆議院小選挙区別）</t>
  </si>
  <si>
    <t>令和５年１２月登録日現在</t>
  </si>
  <si>
    <t>４年１２月１日</t>
  </si>
  <si>
    <t>05．12登録日現在</t>
  </si>
  <si>
    <t>04．12登録日現在</t>
  </si>
  <si>
    <t>03．12登録日現在</t>
  </si>
  <si>
    <t>02．12登録日現在</t>
  </si>
  <si>
    <t>01．12登録日現在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</si>
</sst>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&quot;▲ &quot;0.00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  <font>
      <sz val="12"/>
      <color rgb="FF000000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37" fontId="45" fillId="0" borderId="1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2" xfId="0" applyFill="1" applyBorder="1" applyAlignment="1">
      <alignment vertical="center" textRotation="255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 locked="0"/>
    </xf>
    <xf numFmtId="37" fontId="4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shrinkToFit="1"/>
      <protection/>
    </xf>
    <xf numFmtId="0" fontId="6" fillId="0" borderId="0" xfId="0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/>
      <protection locked="0"/>
    </xf>
    <xf numFmtId="37" fontId="4" fillId="0" borderId="0" xfId="0" applyNumberFormat="1" applyFont="1" applyFill="1" applyBorder="1" applyAlignment="1" applyProtection="1">
      <alignment/>
      <protection locked="0"/>
    </xf>
    <xf numFmtId="37" fontId="45" fillId="0" borderId="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 vertical="center"/>
    </xf>
    <xf numFmtId="37" fontId="4" fillId="0" borderId="17" xfId="0" applyNumberFormat="1" applyFont="1" applyFill="1" applyBorder="1" applyAlignment="1" applyProtection="1">
      <alignment/>
      <protection locked="0"/>
    </xf>
    <xf numFmtId="37" fontId="4" fillId="0" borderId="12" xfId="0" applyNumberFormat="1" applyFont="1" applyFill="1" applyBorder="1" applyAlignment="1" applyProtection="1">
      <alignment/>
      <protection locked="0"/>
    </xf>
    <xf numFmtId="0" fontId="6" fillId="0" borderId="12" xfId="0" applyFont="1" applyFill="1" applyBorder="1" applyAlignment="1">
      <alignment horizontal="center" vertical="center"/>
    </xf>
    <xf numFmtId="37" fontId="45" fillId="0" borderId="18" xfId="0" applyNumberFormat="1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37" fontId="6" fillId="0" borderId="10" xfId="0" applyNumberFormat="1" applyFont="1" applyFill="1" applyBorder="1" applyAlignment="1" applyProtection="1">
      <alignment/>
      <protection/>
    </xf>
    <xf numFmtId="37" fontId="6" fillId="0" borderId="19" xfId="0" applyNumberFormat="1" applyFont="1" applyFill="1" applyBorder="1" applyAlignment="1" applyProtection="1">
      <alignment/>
      <protection/>
    </xf>
    <xf numFmtId="37" fontId="6" fillId="0" borderId="10" xfId="0" applyNumberFormat="1" applyFont="1" applyFill="1" applyBorder="1" applyAlignment="1" applyProtection="1">
      <alignment horizontal="left"/>
      <protection/>
    </xf>
    <xf numFmtId="37" fontId="45" fillId="0" borderId="14" xfId="0" applyNumberFormat="1" applyFont="1" applyFill="1" applyBorder="1" applyAlignment="1" applyProtection="1">
      <alignment/>
      <protection/>
    </xf>
    <xf numFmtId="37" fontId="45" fillId="0" borderId="12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178" fontId="6" fillId="34" borderId="0" xfId="0" applyNumberFormat="1" applyFont="1" applyFill="1" applyBorder="1" applyAlignment="1" applyProtection="1">
      <alignment/>
      <protection locked="0"/>
    </xf>
    <xf numFmtId="49" fontId="4" fillId="0" borderId="11" xfId="0" applyNumberFormat="1" applyFont="1" applyFill="1" applyBorder="1" applyAlignment="1" applyProtection="1">
      <alignment horizontal="center" shrinkToFit="1"/>
      <protection/>
    </xf>
    <xf numFmtId="37" fontId="6" fillId="34" borderId="10" xfId="0" applyNumberFormat="1" applyFont="1" applyFill="1" applyBorder="1" applyAlignment="1" applyProtection="1">
      <alignment vertical="center"/>
      <protection/>
    </xf>
    <xf numFmtId="37" fontId="45" fillId="34" borderId="10" xfId="0" applyNumberFormat="1" applyFont="1" applyFill="1" applyBorder="1" applyAlignment="1" applyProtection="1">
      <alignment vertical="center"/>
      <protection/>
    </xf>
    <xf numFmtId="0" fontId="45" fillId="34" borderId="19" xfId="0" applyFont="1" applyFill="1" applyBorder="1" applyAlignment="1" applyProtection="1">
      <alignment horizontal="left"/>
      <protection/>
    </xf>
    <xf numFmtId="0" fontId="45" fillId="34" borderId="18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5" fillId="34" borderId="19" xfId="0" applyFont="1" applyFill="1" applyBorder="1" applyAlignment="1" applyProtection="1">
      <alignment horizontal="left"/>
      <protection/>
    </xf>
    <xf numFmtId="0" fontId="45" fillId="34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9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45"/>
  <sheetViews>
    <sheetView tabSelected="1" zoomScalePageLayoutView="0" workbookViewId="0" topLeftCell="A1">
      <selection activeCell="I1" sqref="I1"/>
    </sheetView>
  </sheetViews>
  <sheetFormatPr defaultColWidth="10.59765625" defaultRowHeight="15"/>
  <cols>
    <col min="1" max="1" width="5.59765625" style="4" customWidth="1"/>
    <col min="2" max="2" width="10.59765625" style="4" customWidth="1"/>
    <col min="3" max="5" width="11.59765625" style="4" customWidth="1"/>
    <col min="6" max="6" width="11.59765625" style="5" customWidth="1"/>
    <col min="7" max="7" width="11.59765625" style="4" customWidth="1"/>
    <col min="8" max="8" width="5.59765625" style="4" customWidth="1"/>
    <col min="9" max="9" width="10.59765625" style="4" customWidth="1"/>
    <col min="10" max="12" width="11.59765625" style="5" customWidth="1"/>
    <col min="13" max="13" width="11.796875" style="5" customWidth="1"/>
    <col min="14" max="14" width="11.59765625" style="5" customWidth="1"/>
    <col min="15" max="16384" width="10.59765625" style="4" customWidth="1"/>
  </cols>
  <sheetData>
    <row r="1" spans="2:7" ht="16.5">
      <c r="B1" s="52" t="s">
        <v>53</v>
      </c>
      <c r="C1" s="28"/>
      <c r="E1" s="29" t="s">
        <v>6</v>
      </c>
      <c r="G1" s="5"/>
    </row>
    <row r="2" spans="2:7" ht="13.5">
      <c r="B2" s="20"/>
      <c r="E2" s="51" t="s">
        <v>52</v>
      </c>
      <c r="G2" s="5"/>
    </row>
    <row r="3" spans="1:8" ht="16.5" customHeight="1">
      <c r="A3" s="4" t="s">
        <v>12</v>
      </c>
      <c r="E3" s="30"/>
      <c r="G3" s="30"/>
      <c r="H3" s="4" t="s">
        <v>0</v>
      </c>
    </row>
    <row r="4" spans="1:14" ht="16.5" customHeight="1">
      <c r="A4" s="7"/>
      <c r="B4" s="8"/>
      <c r="C4" s="9"/>
      <c r="D4" s="9"/>
      <c r="E4" s="10"/>
      <c r="F4" s="53" t="s">
        <v>54</v>
      </c>
      <c r="G4" s="10"/>
      <c r="H4" s="7"/>
      <c r="I4" s="8"/>
      <c r="J4" s="9"/>
      <c r="K4" s="9"/>
      <c r="L4" s="10"/>
      <c r="M4" s="53" t="s">
        <v>54</v>
      </c>
      <c r="N4" s="10"/>
    </row>
    <row r="5" spans="1:14" ht="16.5" customHeight="1">
      <c r="A5" s="66" t="s">
        <v>13</v>
      </c>
      <c r="B5" s="67"/>
      <c r="C5" s="11" t="s">
        <v>14</v>
      </c>
      <c r="D5" s="11" t="s">
        <v>15</v>
      </c>
      <c r="E5" s="12" t="s">
        <v>16</v>
      </c>
      <c r="F5" s="13" t="s">
        <v>17</v>
      </c>
      <c r="G5" s="12" t="s">
        <v>18</v>
      </c>
      <c r="H5" s="66" t="s">
        <v>13</v>
      </c>
      <c r="I5" s="67"/>
      <c r="J5" s="11" t="s">
        <v>14</v>
      </c>
      <c r="K5" s="11" t="s">
        <v>15</v>
      </c>
      <c r="L5" s="12" t="s">
        <v>16</v>
      </c>
      <c r="M5" s="13" t="s">
        <v>2</v>
      </c>
      <c r="N5" s="12" t="s">
        <v>18</v>
      </c>
    </row>
    <row r="6" spans="1:14" ht="16.5" customHeight="1">
      <c r="A6" s="14"/>
      <c r="B6" s="15"/>
      <c r="C6" s="16"/>
      <c r="D6" s="16"/>
      <c r="E6" s="17" t="s">
        <v>19</v>
      </c>
      <c r="F6" s="18" t="s">
        <v>20</v>
      </c>
      <c r="G6" s="17" t="s">
        <v>21</v>
      </c>
      <c r="H6" s="14"/>
      <c r="I6" s="15"/>
      <c r="J6" s="16"/>
      <c r="K6" s="16"/>
      <c r="L6" s="17" t="s">
        <v>19</v>
      </c>
      <c r="M6" s="18" t="s">
        <v>4</v>
      </c>
      <c r="N6" s="17" t="s">
        <v>21</v>
      </c>
    </row>
    <row r="7" spans="1:14" ht="16.5" customHeight="1">
      <c r="A7" s="68" t="s">
        <v>46</v>
      </c>
      <c r="B7" s="69"/>
      <c r="C7" s="21">
        <v>27</v>
      </c>
      <c r="D7" s="21">
        <v>53</v>
      </c>
      <c r="E7" s="2">
        <f>SUM(C7:D7)</f>
        <v>80</v>
      </c>
      <c r="F7" s="31">
        <v>86</v>
      </c>
      <c r="G7" s="2">
        <f>+E7-F7</f>
        <v>-6</v>
      </c>
      <c r="H7" s="71" t="s">
        <v>48</v>
      </c>
      <c r="I7" s="70"/>
      <c r="J7" s="21">
        <v>58</v>
      </c>
      <c r="K7" s="21">
        <v>92</v>
      </c>
      <c r="L7" s="2">
        <f>SUM(J7:K7)</f>
        <v>150</v>
      </c>
      <c r="M7" s="31">
        <v>150</v>
      </c>
      <c r="N7" s="2">
        <f aca="true" t="shared" si="0" ref="N7:N16">+L7-M7</f>
        <v>0</v>
      </c>
    </row>
    <row r="8" spans="1:14" ht="16.5" customHeight="1">
      <c r="A8" s="68" t="s">
        <v>45</v>
      </c>
      <c r="B8" s="69"/>
      <c r="C8" s="21">
        <v>41</v>
      </c>
      <c r="D8" s="21">
        <v>68</v>
      </c>
      <c r="E8" s="2">
        <f>SUM(C8:D8)</f>
        <v>109</v>
      </c>
      <c r="F8" s="2">
        <v>109</v>
      </c>
      <c r="G8" s="2">
        <f>+E8-F8</f>
        <v>0</v>
      </c>
      <c r="H8" s="72" t="s">
        <v>47</v>
      </c>
      <c r="I8" s="73"/>
      <c r="J8" s="21">
        <v>14</v>
      </c>
      <c r="K8" s="21">
        <v>22</v>
      </c>
      <c r="L8" s="2">
        <f aca="true" t="shared" si="1" ref="L8:L16">SUM(J8:K8)</f>
        <v>36</v>
      </c>
      <c r="M8" s="2">
        <v>37</v>
      </c>
      <c r="N8" s="2">
        <f>+L8-M8</f>
        <v>-1</v>
      </c>
    </row>
    <row r="9" spans="1:14" ht="16.5" customHeight="1">
      <c r="A9" s="70" t="s">
        <v>22</v>
      </c>
      <c r="B9" s="70"/>
      <c r="C9" s="21">
        <v>21</v>
      </c>
      <c r="D9" s="21">
        <v>35</v>
      </c>
      <c r="E9" s="2">
        <f>SUM(C9:D9)</f>
        <v>56</v>
      </c>
      <c r="F9" s="31">
        <v>54</v>
      </c>
      <c r="G9" s="2">
        <f>+E9-F9</f>
        <v>2</v>
      </c>
      <c r="H9" s="71" t="s">
        <v>49</v>
      </c>
      <c r="I9" s="70"/>
      <c r="J9" s="21">
        <v>11</v>
      </c>
      <c r="K9" s="21">
        <v>23</v>
      </c>
      <c r="L9" s="2">
        <f>SUM(J9:K9)</f>
        <v>34</v>
      </c>
      <c r="M9" s="2">
        <v>34</v>
      </c>
      <c r="N9" s="2">
        <f>+L9-M9</f>
        <v>0</v>
      </c>
    </row>
    <row r="10" spans="1:14" ht="16.5" customHeight="1">
      <c r="A10" s="70" t="s">
        <v>23</v>
      </c>
      <c r="B10" s="70"/>
      <c r="C10" s="2">
        <f>SUM(C7:C9)</f>
        <v>89</v>
      </c>
      <c r="D10" s="2">
        <f>SUM(D7:D9)</f>
        <v>156</v>
      </c>
      <c r="E10" s="2">
        <f>SUM(C10:D10)</f>
        <v>245</v>
      </c>
      <c r="F10" s="2">
        <f>SUM(F7:F9)</f>
        <v>249</v>
      </c>
      <c r="G10" s="2">
        <f>+E10-F10</f>
        <v>-4</v>
      </c>
      <c r="H10" s="70" t="s">
        <v>38</v>
      </c>
      <c r="I10" s="70"/>
      <c r="J10" s="21">
        <v>8</v>
      </c>
      <c r="K10" s="21">
        <v>9</v>
      </c>
      <c r="L10" s="2">
        <f t="shared" si="1"/>
        <v>17</v>
      </c>
      <c r="M10" s="2">
        <v>17</v>
      </c>
      <c r="N10" s="31">
        <f>+L10-M10</f>
        <v>0</v>
      </c>
    </row>
    <row r="11" spans="1:14" ht="16.5" customHeight="1">
      <c r="A11" s="70" t="s">
        <v>24</v>
      </c>
      <c r="B11" s="70"/>
      <c r="C11" s="2">
        <f>+C10</f>
        <v>89</v>
      </c>
      <c r="D11" s="2">
        <f>+D10</f>
        <v>156</v>
      </c>
      <c r="E11" s="2">
        <f>SUM(C11:D11)</f>
        <v>245</v>
      </c>
      <c r="F11" s="2">
        <f>F10</f>
        <v>249</v>
      </c>
      <c r="G11" s="2">
        <f>+E11-F11</f>
        <v>-4</v>
      </c>
      <c r="H11" s="58" t="s">
        <v>9</v>
      </c>
      <c r="I11" s="59"/>
      <c r="J11" s="21">
        <v>13</v>
      </c>
      <c r="K11" s="21">
        <v>23</v>
      </c>
      <c r="L11" s="2">
        <f t="shared" si="1"/>
        <v>36</v>
      </c>
      <c r="M11" s="2">
        <v>36</v>
      </c>
      <c r="N11" s="31">
        <f>+L11-M11</f>
        <v>0</v>
      </c>
    </row>
    <row r="12" spans="1:14" ht="16.5" customHeight="1">
      <c r="A12" s="63"/>
      <c r="B12" s="64"/>
      <c r="C12" s="64"/>
      <c r="D12" s="64"/>
      <c r="E12" s="64"/>
      <c r="F12" s="64"/>
      <c r="G12" s="64"/>
      <c r="H12" s="70" t="s">
        <v>23</v>
      </c>
      <c r="I12" s="70"/>
      <c r="J12" s="2">
        <f>SUM(J7:J11)</f>
        <v>104</v>
      </c>
      <c r="K12" s="2">
        <f>SUM(K7:K11)</f>
        <v>169</v>
      </c>
      <c r="L12" s="2">
        <f t="shared" si="1"/>
        <v>273</v>
      </c>
      <c r="M12" s="2">
        <f>SUM(M7:M11)</f>
        <v>274</v>
      </c>
      <c r="N12" s="2">
        <f t="shared" si="0"/>
        <v>-1</v>
      </c>
    </row>
    <row r="13" spans="1:14" ht="16.5" customHeight="1">
      <c r="A13" s="65"/>
      <c r="B13" s="65"/>
      <c r="C13" s="65"/>
      <c r="D13" s="65"/>
      <c r="E13" s="65"/>
      <c r="F13" s="65"/>
      <c r="G13" s="65"/>
      <c r="H13" s="3" t="s">
        <v>10</v>
      </c>
      <c r="I13" s="1" t="s">
        <v>25</v>
      </c>
      <c r="J13" s="21">
        <v>5</v>
      </c>
      <c r="K13" s="21">
        <v>3</v>
      </c>
      <c r="L13" s="2">
        <f t="shared" si="1"/>
        <v>8</v>
      </c>
      <c r="M13" s="2">
        <v>8</v>
      </c>
      <c r="N13" s="31">
        <f t="shared" si="0"/>
        <v>0</v>
      </c>
    </row>
    <row r="14" spans="1:14" ht="16.5" customHeight="1">
      <c r="A14" s="4" t="s">
        <v>26</v>
      </c>
      <c r="H14" s="6" t="s">
        <v>11</v>
      </c>
      <c r="I14" s="1" t="s">
        <v>16</v>
      </c>
      <c r="J14" s="2">
        <f>SUM(J13)</f>
        <v>5</v>
      </c>
      <c r="K14" s="2">
        <f>SUM(K13)</f>
        <v>3</v>
      </c>
      <c r="L14" s="2">
        <f t="shared" si="1"/>
        <v>8</v>
      </c>
      <c r="M14" s="2">
        <f>SUM(M13)</f>
        <v>8</v>
      </c>
      <c r="N14" s="31">
        <f t="shared" si="0"/>
        <v>0</v>
      </c>
    </row>
    <row r="15" spans="1:14" ht="16.5" customHeight="1">
      <c r="A15" s="7"/>
      <c r="B15" s="8"/>
      <c r="C15" s="9"/>
      <c r="D15" s="9"/>
      <c r="E15" s="10"/>
      <c r="F15" s="53" t="s">
        <v>54</v>
      </c>
      <c r="G15" s="10"/>
      <c r="H15" s="58" t="s">
        <v>27</v>
      </c>
      <c r="I15" s="59"/>
      <c r="J15" s="2">
        <f>SUM(J14)</f>
        <v>5</v>
      </c>
      <c r="K15" s="2">
        <f>SUM(K14)</f>
        <v>3</v>
      </c>
      <c r="L15" s="2">
        <f t="shared" si="1"/>
        <v>8</v>
      </c>
      <c r="M15" s="2">
        <f>SUM(M14)</f>
        <v>8</v>
      </c>
      <c r="N15" s="31">
        <f t="shared" si="0"/>
        <v>0</v>
      </c>
    </row>
    <row r="16" spans="1:14" ht="16.5" customHeight="1">
      <c r="A16" s="66" t="s">
        <v>13</v>
      </c>
      <c r="B16" s="67"/>
      <c r="C16" s="11" t="s">
        <v>14</v>
      </c>
      <c r="D16" s="11" t="s">
        <v>15</v>
      </c>
      <c r="E16" s="12" t="s">
        <v>16</v>
      </c>
      <c r="F16" s="13" t="s">
        <v>17</v>
      </c>
      <c r="G16" s="12" t="s">
        <v>18</v>
      </c>
      <c r="H16" s="58" t="s">
        <v>28</v>
      </c>
      <c r="I16" s="59"/>
      <c r="J16" s="2">
        <f>+J12+J15</f>
        <v>109</v>
      </c>
      <c r="K16" s="2">
        <f>+K12+K15</f>
        <v>172</v>
      </c>
      <c r="L16" s="2">
        <f t="shared" si="1"/>
        <v>281</v>
      </c>
      <c r="M16" s="2">
        <f>SUM(M12,M15)</f>
        <v>282</v>
      </c>
      <c r="N16" s="31">
        <f t="shared" si="0"/>
        <v>-1</v>
      </c>
    </row>
    <row r="17" spans="1:7" ht="16.5" customHeight="1">
      <c r="A17" s="14"/>
      <c r="B17" s="15"/>
      <c r="C17" s="16"/>
      <c r="D17" s="16"/>
      <c r="E17" s="17" t="s">
        <v>19</v>
      </c>
      <c r="F17" s="18" t="s">
        <v>20</v>
      </c>
      <c r="G17" s="17" t="s">
        <v>21</v>
      </c>
    </row>
    <row r="18" spans="1:14" ht="16.5" customHeight="1">
      <c r="A18" s="58" t="s">
        <v>29</v>
      </c>
      <c r="B18" s="59"/>
      <c r="C18" s="22">
        <v>8</v>
      </c>
      <c r="D18" s="21">
        <v>13</v>
      </c>
      <c r="E18" s="2">
        <f aca="true" t="shared" si="2" ref="E18:E33">SUM(C18:D18)</f>
        <v>21</v>
      </c>
      <c r="F18" s="2">
        <v>21</v>
      </c>
      <c r="G18" s="2">
        <f aca="true" t="shared" si="3" ref="G18:G33">+E18-F18</f>
        <v>0</v>
      </c>
      <c r="H18" s="62"/>
      <c r="I18" s="62"/>
      <c r="J18" s="19"/>
      <c r="K18" s="19"/>
      <c r="L18" s="20"/>
      <c r="M18" s="20"/>
      <c r="N18" s="20"/>
    </row>
    <row r="19" spans="1:14" ht="16.5" customHeight="1">
      <c r="A19" s="58" t="s">
        <v>30</v>
      </c>
      <c r="B19" s="59"/>
      <c r="C19" s="22">
        <v>49</v>
      </c>
      <c r="D19" s="22">
        <v>123</v>
      </c>
      <c r="E19" s="2">
        <f t="shared" si="2"/>
        <v>172</v>
      </c>
      <c r="F19" s="2">
        <v>172</v>
      </c>
      <c r="G19" s="2">
        <f t="shared" si="3"/>
        <v>0</v>
      </c>
      <c r="H19" s="24"/>
      <c r="I19" s="24"/>
      <c r="J19" s="25"/>
      <c r="K19" s="25"/>
      <c r="L19" s="25"/>
      <c r="M19" s="25"/>
      <c r="N19" s="25"/>
    </row>
    <row r="20" spans="1:14" ht="16.5" customHeight="1">
      <c r="A20" s="58" t="s">
        <v>31</v>
      </c>
      <c r="B20" s="59"/>
      <c r="C20" s="22">
        <v>7</v>
      </c>
      <c r="D20" s="22">
        <v>20</v>
      </c>
      <c r="E20" s="2">
        <f t="shared" si="2"/>
        <v>27</v>
      </c>
      <c r="F20" s="2">
        <v>27</v>
      </c>
      <c r="G20" s="2">
        <f t="shared" si="3"/>
        <v>0</v>
      </c>
      <c r="H20" s="26"/>
      <c r="I20" s="26"/>
      <c r="J20" s="26"/>
      <c r="K20" s="26"/>
      <c r="L20" s="27"/>
      <c r="M20" s="32"/>
      <c r="N20" s="27"/>
    </row>
    <row r="21" spans="1:14" ht="16.5" customHeight="1">
      <c r="A21" s="58" t="s">
        <v>32</v>
      </c>
      <c r="B21" s="59"/>
      <c r="C21" s="22">
        <v>10</v>
      </c>
      <c r="D21" s="22">
        <v>13</v>
      </c>
      <c r="E21" s="2">
        <f t="shared" si="2"/>
        <v>23</v>
      </c>
      <c r="F21" s="2">
        <v>24</v>
      </c>
      <c r="G21" s="2">
        <f t="shared" si="3"/>
        <v>-1</v>
      </c>
      <c r="H21" s="62"/>
      <c r="I21" s="62"/>
      <c r="J21" s="23"/>
      <c r="K21" s="23"/>
      <c r="L21" s="33"/>
      <c r="M21" s="20"/>
      <c r="N21" s="33"/>
    </row>
    <row r="22" spans="1:14" ht="16.5" customHeight="1">
      <c r="A22" s="58" t="s">
        <v>50</v>
      </c>
      <c r="B22" s="59"/>
      <c r="C22" s="34">
        <v>40</v>
      </c>
      <c r="D22" s="35">
        <v>51</v>
      </c>
      <c r="E22" s="2">
        <f t="shared" si="2"/>
        <v>91</v>
      </c>
      <c r="F22" s="2">
        <v>97</v>
      </c>
      <c r="G22" s="2">
        <f t="shared" si="3"/>
        <v>-6</v>
      </c>
      <c r="H22" s="26"/>
      <c r="I22" s="26"/>
      <c r="J22" s="26"/>
      <c r="K22" s="26"/>
      <c r="L22" s="27"/>
      <c r="M22" s="20"/>
      <c r="N22" s="27"/>
    </row>
    <row r="23" spans="1:14" ht="16.5" customHeight="1">
      <c r="A23" s="58" t="s">
        <v>23</v>
      </c>
      <c r="B23" s="59"/>
      <c r="C23" s="2">
        <f>SUM(C18:C22)</f>
        <v>114</v>
      </c>
      <c r="D23" s="2">
        <f>SUM(D18:D22)</f>
        <v>220</v>
      </c>
      <c r="E23" s="2">
        <f t="shared" si="2"/>
        <v>334</v>
      </c>
      <c r="F23" s="2">
        <f>SUM(F18:F22)</f>
        <v>341</v>
      </c>
      <c r="G23" s="2">
        <f t="shared" si="3"/>
        <v>-7</v>
      </c>
      <c r="H23" s="62"/>
      <c r="I23" s="62"/>
      <c r="J23" s="36"/>
      <c r="K23" s="36"/>
      <c r="L23" s="37"/>
      <c r="M23" s="37"/>
      <c r="N23" s="37"/>
    </row>
    <row r="24" spans="1:14" ht="16.5" customHeight="1">
      <c r="A24" s="38" t="s">
        <v>33</v>
      </c>
      <c r="B24" s="1" t="s">
        <v>8</v>
      </c>
      <c r="C24" s="39">
        <v>11</v>
      </c>
      <c r="D24" s="40">
        <v>11</v>
      </c>
      <c r="E24" s="2">
        <f t="shared" si="2"/>
        <v>22</v>
      </c>
      <c r="F24" s="2">
        <v>23</v>
      </c>
      <c r="G24" s="2">
        <f t="shared" si="3"/>
        <v>-1</v>
      </c>
      <c r="H24" s="62"/>
      <c r="I24" s="62"/>
      <c r="J24" s="36"/>
      <c r="K24" s="36"/>
      <c r="L24" s="37"/>
      <c r="M24" s="37"/>
      <c r="N24" s="37"/>
    </row>
    <row r="25" spans="1:14" ht="16.5" customHeight="1">
      <c r="A25" s="41" t="s">
        <v>34</v>
      </c>
      <c r="B25" s="1" t="s">
        <v>16</v>
      </c>
      <c r="C25" s="42">
        <f>+C24</f>
        <v>11</v>
      </c>
      <c r="D25" s="42">
        <f>+D24</f>
        <v>11</v>
      </c>
      <c r="E25" s="2">
        <f t="shared" si="2"/>
        <v>22</v>
      </c>
      <c r="F25" s="2">
        <f>SUM(F24)</f>
        <v>23</v>
      </c>
      <c r="G25" s="31">
        <f t="shared" si="3"/>
        <v>-1</v>
      </c>
      <c r="H25" s="62"/>
      <c r="I25" s="62"/>
      <c r="J25" s="37"/>
      <c r="K25" s="37"/>
      <c r="L25" s="37"/>
      <c r="M25" s="37"/>
      <c r="N25" s="37"/>
    </row>
    <row r="26" spans="1:14" ht="16.5" customHeight="1">
      <c r="A26" s="38" t="s">
        <v>35</v>
      </c>
      <c r="B26" s="1" t="s">
        <v>39</v>
      </c>
      <c r="C26" s="22">
        <v>4</v>
      </c>
      <c r="D26" s="21">
        <v>10</v>
      </c>
      <c r="E26" s="2">
        <f t="shared" si="2"/>
        <v>14</v>
      </c>
      <c r="F26" s="31">
        <v>14</v>
      </c>
      <c r="G26" s="31">
        <f t="shared" si="3"/>
        <v>0</v>
      </c>
      <c r="H26" s="62"/>
      <c r="I26" s="62"/>
      <c r="J26" s="37"/>
      <c r="K26" s="37"/>
      <c r="L26" s="37"/>
      <c r="M26" s="37"/>
      <c r="N26" s="37"/>
    </row>
    <row r="27" spans="1:14" ht="16.5" customHeight="1">
      <c r="A27" s="41" t="s">
        <v>40</v>
      </c>
      <c r="B27" s="1" t="s">
        <v>36</v>
      </c>
      <c r="C27" s="42">
        <f>+C26</f>
        <v>4</v>
      </c>
      <c r="D27" s="42">
        <f>+D26</f>
        <v>10</v>
      </c>
      <c r="E27" s="2">
        <f t="shared" si="2"/>
        <v>14</v>
      </c>
      <c r="F27" s="2">
        <f>SUM(F26)</f>
        <v>14</v>
      </c>
      <c r="G27" s="31">
        <f t="shared" si="3"/>
        <v>0</v>
      </c>
      <c r="H27" s="30" t="s">
        <v>51</v>
      </c>
      <c r="I27" s="30"/>
      <c r="N27" s="20"/>
    </row>
    <row r="28" spans="1:14" ht="16.5" customHeight="1">
      <c r="A28" s="74" t="s">
        <v>7</v>
      </c>
      <c r="B28" s="1" t="s">
        <v>41</v>
      </c>
      <c r="C28" s="22">
        <v>1</v>
      </c>
      <c r="D28" s="22">
        <v>4</v>
      </c>
      <c r="E28" s="2">
        <f t="shared" si="2"/>
        <v>5</v>
      </c>
      <c r="F28" s="2">
        <v>5</v>
      </c>
      <c r="G28" s="31">
        <f t="shared" si="3"/>
        <v>0</v>
      </c>
      <c r="H28" s="43"/>
      <c r="I28" s="44"/>
      <c r="J28" s="45" t="s">
        <v>5</v>
      </c>
      <c r="K28" s="45" t="s">
        <v>1</v>
      </c>
      <c r="L28" s="46" t="s">
        <v>3</v>
      </c>
      <c r="M28" s="47" t="s">
        <v>37</v>
      </c>
      <c r="N28" s="20"/>
    </row>
    <row r="29" spans="1:13" ht="16.5" customHeight="1">
      <c r="A29" s="75"/>
      <c r="B29" s="1" t="s">
        <v>42</v>
      </c>
      <c r="C29" s="22">
        <v>6</v>
      </c>
      <c r="D29" s="22">
        <v>13</v>
      </c>
      <c r="E29" s="2">
        <f t="shared" si="2"/>
        <v>19</v>
      </c>
      <c r="F29" s="2">
        <v>18</v>
      </c>
      <c r="G29" s="2">
        <f t="shared" si="3"/>
        <v>1</v>
      </c>
      <c r="H29" s="60" t="s">
        <v>55</v>
      </c>
      <c r="I29" s="61"/>
      <c r="J29" s="42">
        <f>C11+C33+J16</f>
        <v>339</v>
      </c>
      <c r="K29" s="42">
        <f>D11+D33+K16</f>
        <v>597</v>
      </c>
      <c r="L29" s="2">
        <f>SUM(J29:K29)</f>
        <v>936</v>
      </c>
      <c r="M29" s="49">
        <f>+L29-L30</f>
        <v>-11</v>
      </c>
    </row>
    <row r="30" spans="1:13" ht="16.5" customHeight="1">
      <c r="A30" s="75"/>
      <c r="B30" s="1" t="s">
        <v>43</v>
      </c>
      <c r="C30" s="22">
        <v>5</v>
      </c>
      <c r="D30" s="22">
        <v>11</v>
      </c>
      <c r="E30" s="2">
        <f t="shared" si="2"/>
        <v>16</v>
      </c>
      <c r="F30" s="2">
        <v>15</v>
      </c>
      <c r="G30" s="2">
        <f t="shared" si="3"/>
        <v>1</v>
      </c>
      <c r="H30" s="60" t="s">
        <v>56</v>
      </c>
      <c r="I30" s="61"/>
      <c r="J30" s="54">
        <v>340</v>
      </c>
      <c r="K30" s="54">
        <v>607</v>
      </c>
      <c r="L30" s="2">
        <f>SUM(J30:K30)</f>
        <v>947</v>
      </c>
      <c r="M30" s="49">
        <f>+L30-L31</f>
        <v>15</v>
      </c>
    </row>
    <row r="31" spans="1:13" ht="16.5" customHeight="1">
      <c r="A31" s="76"/>
      <c r="B31" s="1" t="s">
        <v>16</v>
      </c>
      <c r="C31" s="48">
        <f>SUM(C28:C30)</f>
        <v>12</v>
      </c>
      <c r="D31" s="48">
        <f>SUM(D28:D30)</f>
        <v>28</v>
      </c>
      <c r="E31" s="2">
        <f t="shared" si="2"/>
        <v>40</v>
      </c>
      <c r="F31" s="2">
        <f>SUM(F28:F30)</f>
        <v>38</v>
      </c>
      <c r="G31" s="31">
        <f t="shared" si="3"/>
        <v>2</v>
      </c>
      <c r="H31" s="60" t="s">
        <v>57</v>
      </c>
      <c r="I31" s="61"/>
      <c r="J31" s="55">
        <v>348</v>
      </c>
      <c r="K31" s="55">
        <v>584</v>
      </c>
      <c r="L31" s="2">
        <f>SUM(J31:K31)</f>
        <v>932</v>
      </c>
      <c r="M31" s="18">
        <f>+L31-L32</f>
        <v>-10</v>
      </c>
    </row>
    <row r="32" spans="1:13" ht="16.5" customHeight="1">
      <c r="A32" s="58" t="s">
        <v>27</v>
      </c>
      <c r="B32" s="59"/>
      <c r="C32" s="2">
        <f>+C25+C27+C31</f>
        <v>27</v>
      </c>
      <c r="D32" s="2">
        <f>+D25+D27+D31</f>
        <v>49</v>
      </c>
      <c r="E32" s="2">
        <f t="shared" si="2"/>
        <v>76</v>
      </c>
      <c r="F32" s="2">
        <f>SUM(F25,F27,F31)</f>
        <v>75</v>
      </c>
      <c r="G32" s="31">
        <f t="shared" si="3"/>
        <v>1</v>
      </c>
      <c r="H32" s="56" t="s">
        <v>58</v>
      </c>
      <c r="I32" s="57"/>
      <c r="J32" s="55">
        <v>359</v>
      </c>
      <c r="K32" s="55">
        <v>583</v>
      </c>
      <c r="L32" s="2">
        <f>SUM(J32:K32)</f>
        <v>942</v>
      </c>
      <c r="M32" s="18">
        <f>+L32-L33</f>
        <v>-22</v>
      </c>
    </row>
    <row r="33" spans="1:13" ht="16.5" customHeight="1">
      <c r="A33" s="58" t="s">
        <v>44</v>
      </c>
      <c r="B33" s="59"/>
      <c r="C33" s="42">
        <f>+C23+C32</f>
        <v>141</v>
      </c>
      <c r="D33" s="42">
        <f>+D23+D32</f>
        <v>269</v>
      </c>
      <c r="E33" s="2">
        <f t="shared" si="2"/>
        <v>410</v>
      </c>
      <c r="F33" s="2">
        <f>SUM(F23,F32)</f>
        <v>416</v>
      </c>
      <c r="G33" s="31">
        <f t="shared" si="3"/>
        <v>-6</v>
      </c>
      <c r="H33" s="56" t="s">
        <v>59</v>
      </c>
      <c r="I33" s="57"/>
      <c r="J33" s="55">
        <v>370</v>
      </c>
      <c r="K33" s="55">
        <v>594</v>
      </c>
      <c r="L33" s="2">
        <f>SUM(J33:K33)</f>
        <v>964</v>
      </c>
      <c r="M33" s="18"/>
    </row>
    <row r="34" spans="1:14" ht="16.5" customHeight="1">
      <c r="A34" s="63"/>
      <c r="B34" s="64"/>
      <c r="C34" s="64"/>
      <c r="D34" s="64"/>
      <c r="E34" s="64"/>
      <c r="F34" s="64"/>
      <c r="G34" s="64"/>
      <c r="H34" s="50"/>
      <c r="I34" s="50"/>
      <c r="J34" s="37"/>
      <c r="K34" s="37"/>
      <c r="L34" s="37"/>
      <c r="M34" s="20"/>
      <c r="N34" s="20"/>
    </row>
    <row r="35" spans="1:26" ht="16.5" customHeight="1">
      <c r="A35" s="65"/>
      <c r="B35" s="65"/>
      <c r="C35" s="65"/>
      <c r="D35" s="65"/>
      <c r="E35" s="65"/>
      <c r="F35" s="65"/>
      <c r="G35" s="65"/>
      <c r="H35" s="50"/>
      <c r="I35" s="50"/>
      <c r="J35" s="37"/>
      <c r="K35" s="37"/>
      <c r="L35" s="37"/>
      <c r="M35" s="20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5:26" ht="16.5" customHeight="1"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5:26" ht="16.5" customHeight="1"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4:26" ht="16.5" customHeight="1">
      <c r="N38" s="30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4:26" ht="16.5" customHeight="1">
      <c r="N39" s="30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16.5" customHeight="1">
      <c r="N40" s="4"/>
    </row>
    <row r="41" ht="16.5" customHeight="1">
      <c r="N41" s="4"/>
    </row>
    <row r="42" ht="13.5">
      <c r="N42" s="4"/>
    </row>
    <row r="43" ht="13.5">
      <c r="N43" s="4"/>
    </row>
    <row r="44" ht="13.5">
      <c r="N44" s="4"/>
    </row>
    <row r="45" ht="13.5">
      <c r="N45" s="4"/>
    </row>
  </sheetData>
  <sheetProtection/>
  <mergeCells count="36">
    <mergeCell ref="H31:I31"/>
    <mergeCell ref="A16:B16"/>
    <mergeCell ref="A20:B20"/>
    <mergeCell ref="A22:B22"/>
    <mergeCell ref="A21:B21"/>
    <mergeCell ref="A28:A31"/>
    <mergeCell ref="H25:I25"/>
    <mergeCell ref="H16:I16"/>
    <mergeCell ref="H23:I23"/>
    <mergeCell ref="H24:I24"/>
    <mergeCell ref="H5:I5"/>
    <mergeCell ref="H7:I7"/>
    <mergeCell ref="H8:I8"/>
    <mergeCell ref="H11:I11"/>
    <mergeCell ref="H18:I18"/>
    <mergeCell ref="H15:I15"/>
    <mergeCell ref="H12:I12"/>
    <mergeCell ref="H9:I9"/>
    <mergeCell ref="H10:I10"/>
    <mergeCell ref="A34:G35"/>
    <mergeCell ref="A33:B33"/>
    <mergeCell ref="A32:B32"/>
    <mergeCell ref="A5:B5"/>
    <mergeCell ref="A7:B7"/>
    <mergeCell ref="A8:B8"/>
    <mergeCell ref="A9:B9"/>
    <mergeCell ref="A10:B10"/>
    <mergeCell ref="A11:B11"/>
    <mergeCell ref="A12:G13"/>
    <mergeCell ref="A18:B18"/>
    <mergeCell ref="H29:I29"/>
    <mergeCell ref="H30:I30"/>
    <mergeCell ref="H21:I21"/>
    <mergeCell ref="A23:B23"/>
    <mergeCell ref="H26:I26"/>
    <mergeCell ref="A19:B19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篠原　弘樹</cp:lastModifiedBy>
  <cp:lastPrinted>2023-12-04T07:57:56Z</cp:lastPrinted>
  <dcterms:created xsi:type="dcterms:W3CDTF">1999-05-18T02:19:33Z</dcterms:created>
  <dcterms:modified xsi:type="dcterms:W3CDTF">2023-12-04T08:14:20Z</dcterms:modified>
  <cp:category/>
  <cp:version/>
  <cp:contentType/>
  <cp:contentStatus/>
</cp:coreProperties>
</file>