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tabRatio="882" activeTab="9"/>
  </bookViews>
  <sheets>
    <sheet name="15 地方債" sheetId="1" r:id="rId1"/>
    <sheet name="16 残高比率" sheetId="2" r:id="rId2"/>
    <sheet name="17-1実質公債費率３ヵ年平均" sheetId="3" r:id="rId3"/>
    <sheet name="17-2実質公債費比率単年度" sheetId="4" r:id="rId4"/>
    <sheet name="18 基金財調" sheetId="5" r:id="rId5"/>
    <sheet name="19 基金減債" sheetId="6" r:id="rId6"/>
    <sheet name="20 基金特目" sheetId="7" r:id="rId7"/>
    <sheet name="21 基金合計" sheetId="8" r:id="rId8"/>
    <sheet name="22 基金土地" sheetId="9" r:id="rId9"/>
    <sheet name="23 将来負担比率" sheetId="10" r:id="rId10"/>
  </sheets>
  <definedNames>
    <definedName name="_xlnm.Print_Area" localSheetId="0">'15 地方債'!$A$1:$AN$77</definedName>
    <definedName name="_xlnm.Print_Area" localSheetId="1">'16 残高比率'!$A$1:$AV$86</definedName>
    <definedName name="_xlnm.Print_Area" localSheetId="2">'17-1実質公債費率３ヵ年平均'!$A$1:$U$47</definedName>
    <definedName name="_xlnm.Print_Area" localSheetId="3">'17-2実質公債費比率単年度'!$A$1:$W$43</definedName>
    <definedName name="_xlnm.Print_Area" localSheetId="4">'18 基金財調'!$A$1:$AN$77</definedName>
    <definedName name="_xlnm.Print_Area" localSheetId="5">'19 基金減債'!$A$1:$AN$77</definedName>
    <definedName name="_xlnm.Print_Area" localSheetId="6">'20 基金特目'!$A$1:$AN$77</definedName>
    <definedName name="_xlnm.Print_Area" localSheetId="7">'21 基金合計'!$A$1:$AN$77</definedName>
    <definedName name="_xlnm.Print_Area" localSheetId="8">'22 基金土地'!$A$1:$AN$77</definedName>
    <definedName name="_xlnm.Print_Area" localSheetId="9">'23 将来負担比率'!$A$1:$T$44</definedName>
  </definedNames>
  <calcPr fullCalcOnLoad="1"/>
</workbook>
</file>

<file path=xl/sharedStrings.xml><?xml version="1.0" encoding="utf-8"?>
<sst xmlns="http://schemas.openxmlformats.org/spreadsheetml/2006/main" count="8967" uniqueCount="169">
  <si>
    <t>６２</t>
  </si>
  <si>
    <t>元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</si>
  <si>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</si>
  <si>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</si>
  <si>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</si>
  <si>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</si>
  <si>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</si>
  <si>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</si>
  <si>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</si>
  <si>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</si>
  <si>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</si>
  <si>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</si>
  <si>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>１３</t>
  </si>
  <si>
    <t>１４</t>
  </si>
  <si>
    <t>１５</t>
  </si>
  <si>
    <t>下 関 市</t>
  </si>
  <si>
    <t>宇 部 市</t>
  </si>
  <si>
    <t>山 口 市</t>
  </si>
  <si>
    <t>萩    市</t>
  </si>
  <si>
    <t>徳 山 市</t>
  </si>
  <si>
    <t>－</t>
  </si>
  <si>
    <t>防 府 市</t>
  </si>
  <si>
    <t>下 松 市</t>
  </si>
  <si>
    <t>岩 国 市</t>
  </si>
  <si>
    <t>小野田市</t>
  </si>
  <si>
    <t>光    市</t>
  </si>
  <si>
    <t>長 門 市</t>
  </si>
  <si>
    <t>柳 井 市</t>
  </si>
  <si>
    <t>美 祢 市</t>
  </si>
  <si>
    <t>新南陽市</t>
  </si>
  <si>
    <t>久 賀 町</t>
  </si>
  <si>
    <t>大 島 町</t>
  </si>
  <si>
    <t>東 和 町</t>
  </si>
  <si>
    <t>橘    町</t>
  </si>
  <si>
    <t>和 木 町</t>
  </si>
  <si>
    <t>由 宇 町</t>
  </si>
  <si>
    <t>玖 珂 町</t>
  </si>
  <si>
    <t>本 郷 村</t>
  </si>
  <si>
    <t>周 東 町</t>
  </si>
  <si>
    <t>錦    町</t>
  </si>
  <si>
    <t>大 畠 町</t>
  </si>
  <si>
    <t>美 川 町</t>
  </si>
  <si>
    <t>美 和 町</t>
  </si>
  <si>
    <t>上 関 町</t>
  </si>
  <si>
    <t>大 和 町</t>
  </si>
  <si>
    <t>田布施町</t>
  </si>
  <si>
    <t>平 生 町</t>
  </si>
  <si>
    <t>熊 毛 町</t>
  </si>
  <si>
    <t>鹿 野 町</t>
  </si>
  <si>
    <t>徳 地 町</t>
  </si>
  <si>
    <t>秋 穂 町</t>
  </si>
  <si>
    <t>小 郡 町</t>
  </si>
  <si>
    <t>阿知須町</t>
  </si>
  <si>
    <t>楠    町</t>
  </si>
  <si>
    <t>山 陽 町</t>
  </si>
  <si>
    <t>菊 川 町</t>
  </si>
  <si>
    <t>豊 田 町</t>
  </si>
  <si>
    <t>豊 浦 町</t>
  </si>
  <si>
    <t>豊 北 町</t>
  </si>
  <si>
    <t>美 東 町</t>
  </si>
  <si>
    <t>秋 芳 町</t>
  </si>
  <si>
    <t>三 隅 町</t>
  </si>
  <si>
    <t>日 置 町</t>
  </si>
  <si>
    <t>油 谷 町</t>
  </si>
  <si>
    <t>川 上 村</t>
  </si>
  <si>
    <t>阿 武 町</t>
  </si>
  <si>
    <t>田万川町</t>
  </si>
  <si>
    <t>阿 東 町</t>
  </si>
  <si>
    <t>むつみ村</t>
  </si>
  <si>
    <t>須 佐 町</t>
  </si>
  <si>
    <t>旭    村</t>
  </si>
  <si>
    <t>福 栄 村</t>
  </si>
  <si>
    <t>町 村 計</t>
  </si>
  <si>
    <t>県    計</t>
  </si>
  <si>
    <t>１５ 地方債現在高の推移</t>
  </si>
  <si>
    <t>（単位 千円）</t>
  </si>
  <si>
    <t xml:space="preserve"> ６２</t>
  </si>
  <si>
    <t xml:space="preserve"> ６３</t>
  </si>
  <si>
    <t xml:space="preserve"> 元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</si>
  <si>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</si>
  <si>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</si>
  <si>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</si>
  <si>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</si>
  <si>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</si>
  <si>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</si>
  <si>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</si>
  <si>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</si>
  <si>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</si>
  <si>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</si>
  <si>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</si>
  <si>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</si>
  <si>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美祢市</t>
  </si>
  <si>
    <t>周 南 市</t>
  </si>
  <si>
    <t>山陽小野田市</t>
  </si>
  <si>
    <t>周防大島町</t>
  </si>
  <si>
    <t>市 計</t>
  </si>
  <si>
    <t xml:space="preserve">             </t>
  </si>
  <si>
    <t>９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</si>
  <si>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</si>
  <si>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</si>
  <si>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</si>
  <si>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</si>
  <si>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</si>
  <si>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</si>
  <si>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</si>
  <si>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</si>
  <si>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１６</t>
  </si>
  <si>
    <r>
      <rPr>
        <sz val="15"/>
        <color indexed="8"/>
        <rFont val="ＭＳ ゴシック"/>
        <family val="3"/>
      </rPr>
      <t>１６</t>
    </r>
    <r>
      <rPr>
        <sz val="15"/>
        <rFont val="ＭＳ ゴシック"/>
        <family val="3"/>
      </rPr>
      <t>　地方債現在高倍率の推移</t>
    </r>
  </si>
  <si>
    <t>(単位 ％)</t>
  </si>
  <si>
    <t>市　　計</t>
  </si>
  <si>
    <t>町 村 計</t>
  </si>
  <si>
    <t>注）１　市計、町村計及び県計欄の上段は単純平均、下段は加重平均である。</t>
  </si>
  <si>
    <t xml:space="preserve">    ２　平成17～20年度の「３山口市」の数値は阿東町を含めずに算出したものである。</t>
  </si>
  <si>
    <t>　　　　（H19年度～　）：標準財政規模に臨時財政対策債発行可能額を含める。</t>
  </si>
  <si>
    <r>
      <rPr>
        <sz val="15"/>
        <color indexed="8"/>
        <rFont val="ＭＳ ゴシック"/>
        <family val="3"/>
      </rPr>
      <t>１７</t>
    </r>
    <r>
      <rPr>
        <sz val="15"/>
        <rFont val="ＭＳ ゴシック"/>
        <family val="3"/>
      </rPr>
      <t>　実質公債費比率（３か年平均）の推移</t>
    </r>
  </si>
  <si>
    <t>全国市区計</t>
  </si>
  <si>
    <t>町  計</t>
  </si>
  <si>
    <t>全国町村計</t>
  </si>
  <si>
    <t>全国市区町村計</t>
  </si>
  <si>
    <t>注）１ 市計、町計及び県計欄の上段は単純平均、下段は加重平均である。</t>
  </si>
  <si>
    <t>　　２ 地方公共団体の財政の健全化に関する法律施行令第23条第1項により、市町村合併が</t>
  </si>
  <si>
    <t>　　　 行われた年度においては、合併前の団体の決算に基づいて、合併後の団体に係る各</t>
  </si>
  <si>
    <t>　　　 比率を算定することとされている。</t>
  </si>
  <si>
    <t xml:space="preserve">    ３　全国市区計、全国町村計、全国市区町村計は加重平均である。</t>
  </si>
  <si>
    <r>
      <rPr>
        <sz val="15"/>
        <color indexed="8"/>
        <rFont val="ＭＳ ゴシック"/>
        <family val="3"/>
      </rPr>
      <t>１７</t>
    </r>
    <r>
      <rPr>
        <sz val="15"/>
        <rFont val="ＭＳ ゴシック"/>
        <family val="3"/>
      </rPr>
      <t>　実質公債費比率（単年度）の推移</t>
    </r>
  </si>
  <si>
    <t>(単位 ％)</t>
  </si>
  <si>
    <t>注）１　市計、町計及び県計欄の上段は単純平均、下段は加重平均である。</t>
  </si>
  <si>
    <t>　　２　地方公共団体の財政の健全化に関する法律施行令第23条第1項により、市町村合併が</t>
  </si>
  <si>
    <t>　　　　行われた年度においては、合併前の団体の決算に基づいて、合併後の団体に係る各</t>
  </si>
  <si>
    <t>　　　　比率を算定することとされている。</t>
  </si>
  <si>
    <r>
      <rPr>
        <sz val="15"/>
        <color indexed="8"/>
        <rFont val="ＭＳ ゴシック"/>
        <family val="3"/>
      </rPr>
      <t>１８</t>
    </r>
    <r>
      <rPr>
        <sz val="15"/>
        <rFont val="ＭＳ ゴシック"/>
        <family val="3"/>
      </rPr>
      <t>　基金残高（財政調整基金）の推移</t>
    </r>
  </si>
  <si>
    <t>１９　基金残高（減債基金）の推移</t>
  </si>
  <si>
    <t>２０　基金残高（その他特定目的基金）の推移</t>
  </si>
  <si>
    <r>
      <rPr>
        <sz val="15"/>
        <color indexed="8"/>
        <rFont val="ＭＳ ゴシック"/>
        <family val="3"/>
      </rPr>
      <t>２１</t>
    </r>
    <r>
      <rPr>
        <sz val="15"/>
        <rFont val="ＭＳ ゴシック"/>
        <family val="3"/>
      </rPr>
      <t>　基金残高（財政調整基金＋減債基金＋その他特定目的基金）の推移</t>
    </r>
  </si>
  <si>
    <r>
      <rPr>
        <sz val="15"/>
        <color indexed="8"/>
        <rFont val="ＭＳ ゴシック"/>
        <family val="3"/>
      </rPr>
      <t>２２</t>
    </r>
    <r>
      <rPr>
        <sz val="15"/>
        <rFont val="ＭＳ ゴシック"/>
        <family val="3"/>
      </rPr>
      <t>　基金残高（土地開発基金）の推移</t>
    </r>
  </si>
  <si>
    <t>２３　将来負担比率の推移</t>
  </si>
  <si>
    <t>阿 東 町</t>
  </si>
  <si>
    <t>町計</t>
  </si>
  <si>
    <t>注) １　将来負担比率が算定されない場合は、「－」と表記している。</t>
  </si>
  <si>
    <t>　　２　市計、町計及び県計欄の上段は単純平均、下段は加重平均である。</t>
  </si>
  <si>
    <t>　　３　全国市区計、全国町村計、全国市区町村計は加重平均である。</t>
  </si>
  <si>
    <t>　　４　地方公共団体の財政の健全化に関する法律施行令第23条第1項により、市町村合併が</t>
  </si>
  <si>
    <t>　　　　行われた年度においては、合併前の団体の決算に基づいて、合併後の団体に係る各</t>
  </si>
  <si>
    <t>　　５　平成20年度の「３山口市」の数値は合併後の山口市に係る比率である。</t>
  </si>
  <si>
    <t>９</t>
  </si>
  <si>
    <t>１５</t>
  </si>
  <si>
    <t>１６</t>
  </si>
  <si>
    <t>９</t>
  </si>
  <si>
    <t>１５</t>
  </si>
  <si>
    <t>１６</t>
  </si>
  <si>
    <t>９</t>
  </si>
  <si>
    <t>９</t>
  </si>
  <si>
    <t>７</t>
  </si>
  <si>
    <t>８</t>
  </si>
  <si>
    <t>６３</t>
  </si>
  <si>
    <t>－</t>
  </si>
  <si>
    <t>　　４　全国市区計及び全国町村計は平成28年度から総務省が公表していないため「－」</t>
  </si>
  <si>
    <t>　　　表示とする。</t>
  </si>
  <si>
    <t>１９</t>
  </si>
  <si>
    <t>　　３　（H18年度まで）：標準財政規模に臨時財政対策債発行可能額を含めない。</t>
  </si>
  <si>
    <t xml:space="preserve">    ４　平成６年度までの地方債残高には、ＮＴＴ債が含まれている。</t>
  </si>
  <si>
    <t>２９</t>
  </si>
  <si>
    <t>３０</t>
  </si>
  <si>
    <t>元</t>
  </si>
  <si>
    <t>元</t>
  </si>
  <si>
    <t>２</t>
  </si>
  <si>
    <t>２</t>
  </si>
  <si>
    <t>４</t>
  </si>
  <si>
    <t>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</si>
</sst>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;[Red]\-#,##0.0"/>
    <numFmt numFmtId="178" formatCode="#,##0.0;[Red]&quot;△ &quot;#,##0.0"/>
    <numFmt numFmtId="179" formatCode="#,##0;[Red]&quot;△ &quot;#,##0"/>
    <numFmt numFmtId="180" formatCode="0.0_ "/>
    <numFmt numFmtId="181" formatCode="#,##0.00;&quot;△ &quot;#,##0.00"/>
    <numFmt numFmtId="182" formatCode="\(#,##0.00\);\(&quot;△ &quot;#,##0.00\)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7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color indexed="12"/>
      <name val="ＭＳ 明朝"/>
      <family val="1"/>
    </font>
    <font>
      <sz val="11"/>
      <name val="ＭＳ ゴシック"/>
      <family val="3"/>
    </font>
    <font>
      <sz val="15"/>
      <name val="ＭＳ ゴシック"/>
      <family val="3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thin"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medium"/>
      <right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/>
      <bottom style="hair"/>
    </border>
    <border diagonalUp="1">
      <left style="thin"/>
      <right style="thin"/>
      <top style="thin"/>
      <bottom style="thin"/>
      <diagonal style="thin"/>
    </border>
    <border>
      <left/>
      <right style="medium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/>
      <right style="medium"/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/>
      <right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 style="thin"/>
      <right style="thin"/>
      <top style="thin"/>
      <bottom/>
      <diagonal style="thin"/>
    </border>
    <border diagonalUp="1">
      <left/>
      <right/>
      <top style="hair"/>
      <bottom style="hair"/>
      <diagonal style="thin"/>
    </border>
    <border diagonalUp="1">
      <left style="thin"/>
      <right/>
      <top style="hair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/>
      <right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 style="thin"/>
      <right style="thin"/>
      <top/>
      <bottom style="thin"/>
      <diagonal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 diagonalUp="1">
      <left style="medium"/>
      <right style="thin"/>
      <top style="medium"/>
      <bottom style="medium"/>
      <diagonal style="thin"/>
    </border>
    <border diagonalUp="1">
      <left/>
      <right/>
      <top style="thin"/>
      <bottom style="hair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hair"/>
      <diagonal style="thin"/>
    </border>
    <border>
      <left style="thin"/>
      <right style="medium"/>
      <top style="medium"/>
      <bottom style="thin"/>
    </border>
    <border diagonalUp="1">
      <left/>
      <right/>
      <top style="hair"/>
      <bottom style="thin"/>
      <diagonal style="thin"/>
    </border>
    <border diagonalUp="1">
      <left style="thin"/>
      <right style="medium"/>
      <top style="hair"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 diagonalUp="1">
      <left style="thin"/>
      <right/>
      <top style="thin"/>
      <bottom style="hair"/>
      <diagonal style="thin"/>
    </border>
    <border diagonalUp="1">
      <left style="thin"/>
      <right/>
      <top style="hair"/>
      <bottom style="thin"/>
      <diagonal style="thin"/>
    </border>
    <border>
      <left style="thin"/>
      <right style="thin"/>
      <top/>
      <bottom/>
    </border>
    <border>
      <left style="medium"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hair"/>
      <bottom style="medium"/>
    </border>
    <border diagonalUp="1">
      <left>
        <color indexed="63"/>
      </left>
      <right style="medium"/>
      <top style="thin"/>
      <bottom style="hair"/>
      <diagonal style="thin"/>
    </border>
    <border diagonalUp="1">
      <left>
        <color indexed="63"/>
      </left>
      <right style="medium"/>
      <top style="hair"/>
      <bottom style="thin"/>
      <diagonal style="thin"/>
    </border>
    <border diagonalUp="1">
      <left>
        <color indexed="63"/>
      </left>
      <right style="medium"/>
      <top style="thin"/>
      <bottom/>
      <diagonal style="thin"/>
    </border>
    <border diagonalUp="1">
      <left>
        <color indexed="63"/>
      </left>
      <right style="medium"/>
      <top style="hair"/>
      <bottom style="hair"/>
      <diagonal style="thin"/>
    </border>
    <border diagonalUp="1">
      <left>
        <color indexed="63"/>
      </left>
      <right style="medium"/>
      <top/>
      <bottom style="thin"/>
      <diagonal style="thin"/>
    </border>
    <border>
      <left>
        <color indexed="63"/>
      </left>
      <right style="medium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8" fillId="0" borderId="1" applyFont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5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72">
    <xf numFmtId="0" fontId="0" fillId="0" borderId="0" xfId="0" applyAlignment="1">
      <alignment vertical="center"/>
    </xf>
    <xf numFmtId="0" fontId="2" fillId="0" borderId="0" xfId="62">
      <alignment/>
      <protection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1" fontId="6" fillId="0" borderId="11" xfId="62" applyNumberFormat="1" applyFont="1" applyFill="1" applyBorder="1" applyAlignment="1" applyProtection="1">
      <alignment vertical="center"/>
      <protection locked="0"/>
    </xf>
    <xf numFmtId="0" fontId="6" fillId="0" borderId="12" xfId="62" applyFont="1" applyFill="1" applyBorder="1" applyAlignment="1" applyProtection="1">
      <alignment horizontal="distributed" vertical="center"/>
      <protection locked="0"/>
    </xf>
    <xf numFmtId="0" fontId="6" fillId="0" borderId="0" xfId="62" applyFont="1" applyFill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4" xfId="62" applyFont="1" applyFill="1" applyBorder="1" applyAlignment="1" applyProtection="1">
      <alignment horizontal="distributed" vertical="center"/>
      <protection locked="0"/>
    </xf>
    <xf numFmtId="1" fontId="6" fillId="0" borderId="15" xfId="62" applyNumberFormat="1" applyFont="1" applyFill="1" applyBorder="1" applyAlignment="1" applyProtection="1">
      <alignment vertical="center"/>
      <protection locked="0"/>
    </xf>
    <xf numFmtId="0" fontId="6" fillId="0" borderId="16" xfId="62" applyFont="1" applyFill="1" applyBorder="1" applyAlignment="1" applyProtection="1">
      <alignment horizontal="distributed" vertical="center"/>
      <protection locked="0"/>
    </xf>
    <xf numFmtId="0" fontId="6" fillId="0" borderId="17" xfId="62" applyFont="1" applyFill="1" applyBorder="1" applyAlignment="1" applyProtection="1">
      <alignment horizontal="distributed" vertical="center"/>
      <protection locked="0"/>
    </xf>
    <xf numFmtId="1" fontId="6" fillId="0" borderId="18" xfId="62" applyNumberFormat="1" applyFont="1" applyFill="1" applyBorder="1" applyAlignment="1" applyProtection="1">
      <alignment vertical="center"/>
      <protection locked="0"/>
    </xf>
    <xf numFmtId="1" fontId="6" fillId="0" borderId="19" xfId="62" applyNumberFormat="1" applyFont="1" applyFill="1" applyBorder="1" applyAlignment="1" applyProtection="1">
      <alignment vertical="center"/>
      <protection locked="0"/>
    </xf>
    <xf numFmtId="1" fontId="6" fillId="0" borderId="13" xfId="62" applyNumberFormat="1" applyFont="1" applyFill="1" applyBorder="1" applyAlignment="1" applyProtection="1">
      <alignment vertical="center"/>
      <protection locked="0"/>
    </xf>
    <xf numFmtId="0" fontId="6" fillId="0" borderId="20" xfId="62" applyFont="1" applyFill="1" applyBorder="1" applyAlignment="1" applyProtection="1">
      <alignment horizontal="distributed" vertical="center"/>
      <protection locked="0"/>
    </xf>
    <xf numFmtId="1" fontId="6" fillId="0" borderId="21" xfId="62" applyNumberFormat="1" applyFont="1" applyFill="1" applyBorder="1" applyAlignment="1" applyProtection="1">
      <alignment vertical="center"/>
      <protection locked="0"/>
    </xf>
    <xf numFmtId="1" fontId="6" fillId="0" borderId="22" xfId="62" applyNumberFormat="1" applyFont="1" applyFill="1" applyBorder="1" applyAlignment="1" applyProtection="1">
      <alignment vertical="center"/>
      <protection locked="0"/>
    </xf>
    <xf numFmtId="0" fontId="6" fillId="0" borderId="23" xfId="62" applyFont="1" applyFill="1" applyBorder="1" applyAlignment="1" applyProtection="1">
      <alignment horizontal="distributed" vertical="center"/>
      <protection locked="0"/>
    </xf>
    <xf numFmtId="0" fontId="6" fillId="0" borderId="24" xfId="62" applyFont="1" applyFill="1" applyBorder="1" applyAlignment="1">
      <alignment vertical="center"/>
      <protection/>
    </xf>
    <xf numFmtId="0" fontId="6" fillId="0" borderId="25" xfId="62" applyFont="1" applyFill="1" applyBorder="1" applyAlignment="1" applyProtection="1">
      <alignment horizontal="distributed" vertical="center"/>
      <protection locked="0"/>
    </xf>
    <xf numFmtId="0" fontId="6" fillId="0" borderId="26" xfId="62" applyFont="1" applyFill="1" applyBorder="1" applyAlignment="1" applyProtection="1">
      <alignment horizontal="distributed" vertical="center"/>
      <protection locked="0"/>
    </xf>
    <xf numFmtId="1" fontId="6" fillId="0" borderId="27" xfId="62" applyNumberFormat="1" applyFont="1" applyFill="1" applyBorder="1" applyAlignment="1" applyProtection="1">
      <alignment vertical="center"/>
      <protection locked="0"/>
    </xf>
    <xf numFmtId="0" fontId="6" fillId="0" borderId="28" xfId="62" applyFont="1" applyFill="1" applyBorder="1" applyAlignment="1" applyProtection="1">
      <alignment horizontal="distributed" vertical="center"/>
      <protection locked="0"/>
    </xf>
    <xf numFmtId="0" fontId="6" fillId="0" borderId="29" xfId="62" applyFont="1" applyFill="1" applyBorder="1" applyAlignment="1">
      <alignment vertical="center"/>
      <protection/>
    </xf>
    <xf numFmtId="0" fontId="6" fillId="0" borderId="30" xfId="62" applyFont="1" applyFill="1" applyBorder="1" applyAlignment="1" applyProtection="1">
      <alignment horizontal="distributed" vertical="center"/>
      <protection locked="0"/>
    </xf>
    <xf numFmtId="0" fontId="4" fillId="0" borderId="0" xfId="62" applyFont="1" applyAlignment="1">
      <alignment shrinkToFit="1"/>
      <protection/>
    </xf>
    <xf numFmtId="3" fontId="6" fillId="0" borderId="31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2" xfId="62" applyNumberFormat="1" applyFont="1" applyFill="1" applyBorder="1" applyAlignment="1">
      <alignment horizontal="center" vertical="center" shrinkToFit="1"/>
      <protection/>
    </xf>
    <xf numFmtId="3" fontId="6" fillId="0" borderId="33" xfId="62" applyNumberFormat="1" applyFont="1" applyFill="1" applyBorder="1" applyAlignment="1">
      <alignment horizontal="center" vertical="center" shrinkToFit="1"/>
      <protection/>
    </xf>
    <xf numFmtId="3" fontId="6" fillId="0" borderId="34" xfId="62" applyNumberFormat="1" applyFont="1" applyFill="1" applyBorder="1" applyAlignment="1">
      <alignment vertical="center" shrinkToFit="1"/>
      <protection/>
    </xf>
    <xf numFmtId="3" fontId="6" fillId="0" borderId="34" xfId="62" applyNumberFormat="1" applyFont="1" applyFill="1" applyBorder="1" applyAlignment="1" applyProtection="1">
      <alignment vertical="center" shrinkToFit="1"/>
      <protection locked="0"/>
    </xf>
    <xf numFmtId="38" fontId="6" fillId="0" borderId="35" xfId="51" applyFont="1" applyFill="1" applyBorder="1" applyAlignment="1">
      <alignment vertical="center" shrinkToFit="1"/>
    </xf>
    <xf numFmtId="3" fontId="6" fillId="0" borderId="35" xfId="62" applyNumberFormat="1" applyFont="1" applyFill="1" applyBorder="1" applyAlignment="1">
      <alignment vertical="center" shrinkToFit="1"/>
      <protection/>
    </xf>
    <xf numFmtId="38" fontId="6" fillId="0" borderId="36" xfId="51" applyFont="1" applyFill="1" applyBorder="1" applyAlignment="1">
      <alignment vertical="center" shrinkToFit="1"/>
    </xf>
    <xf numFmtId="38" fontId="6" fillId="0" borderId="37" xfId="51" applyFont="1" applyFill="1" applyBorder="1" applyAlignment="1" applyProtection="1">
      <alignment vertical="center" shrinkToFit="1"/>
      <protection locked="0"/>
    </xf>
    <xf numFmtId="0" fontId="6" fillId="0" borderId="38" xfId="62" applyFont="1" applyFill="1" applyBorder="1" applyAlignment="1" applyProtection="1">
      <alignment horizontal="distributed" vertical="center"/>
      <protection locked="0"/>
    </xf>
    <xf numFmtId="3" fontId="6" fillId="0" borderId="39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40" xfId="62" applyNumberFormat="1" applyFont="1" applyFill="1" applyBorder="1" applyAlignment="1">
      <alignment horizontal="center" vertical="center" shrinkToFit="1"/>
      <protection/>
    </xf>
    <xf numFmtId="3" fontId="6" fillId="0" borderId="41" xfId="62" applyNumberFormat="1" applyFont="1" applyFill="1" applyBorder="1" applyAlignment="1">
      <alignment horizontal="center" vertical="center" shrinkToFit="1"/>
      <protection/>
    </xf>
    <xf numFmtId="3" fontId="6" fillId="0" borderId="42" xfId="62" applyNumberFormat="1" applyFont="1" applyFill="1" applyBorder="1" applyAlignment="1">
      <alignment vertical="center" shrinkToFit="1"/>
      <protection/>
    </xf>
    <xf numFmtId="3" fontId="6" fillId="0" borderId="42" xfId="62" applyNumberFormat="1" applyFont="1" applyFill="1" applyBorder="1" applyAlignment="1" applyProtection="1">
      <alignment vertical="center" shrinkToFit="1"/>
      <protection locked="0"/>
    </xf>
    <xf numFmtId="38" fontId="6" fillId="0" borderId="43" xfId="51" applyFont="1" applyFill="1" applyBorder="1" applyAlignment="1">
      <alignment vertical="center" shrinkToFit="1"/>
    </xf>
    <xf numFmtId="3" fontId="6" fillId="0" borderId="43" xfId="62" applyNumberFormat="1" applyFont="1" applyFill="1" applyBorder="1" applyAlignment="1">
      <alignment vertical="center" shrinkToFit="1"/>
      <protection/>
    </xf>
    <xf numFmtId="38" fontId="6" fillId="0" borderId="44" xfId="51" applyFont="1" applyFill="1" applyBorder="1" applyAlignment="1">
      <alignment vertical="center" shrinkToFit="1"/>
    </xf>
    <xf numFmtId="38" fontId="6" fillId="0" borderId="45" xfId="51" applyFont="1" applyFill="1" applyBorder="1" applyAlignment="1" applyProtection="1">
      <alignment vertical="center" shrinkToFit="1"/>
      <protection locked="0"/>
    </xf>
    <xf numFmtId="3" fontId="6" fillId="0" borderId="46" xfId="62" applyNumberFormat="1" applyFont="1" applyFill="1" applyBorder="1" applyAlignment="1" applyProtection="1">
      <alignment vertical="center" shrinkToFit="1"/>
      <protection locked="0"/>
    </xf>
    <xf numFmtId="3" fontId="6" fillId="0" borderId="47" xfId="62" applyNumberFormat="1" applyFont="1" applyFill="1" applyBorder="1" applyAlignment="1" applyProtection="1">
      <alignment vertical="center" shrinkToFit="1"/>
      <protection locked="0"/>
    </xf>
    <xf numFmtId="3" fontId="6" fillId="0" borderId="32" xfId="62" applyNumberFormat="1" applyFont="1" applyFill="1" applyBorder="1" applyAlignment="1">
      <alignment vertical="center" shrinkToFit="1"/>
      <protection/>
    </xf>
    <xf numFmtId="3" fontId="6" fillId="0" borderId="40" xfId="62" applyNumberFormat="1" applyFont="1" applyFill="1" applyBorder="1" applyAlignment="1">
      <alignment vertical="center" shrinkToFit="1"/>
      <protection/>
    </xf>
    <xf numFmtId="3" fontId="6" fillId="0" borderId="48" xfId="62" applyNumberFormat="1" applyFont="1" applyFill="1" applyBorder="1" applyAlignment="1">
      <alignment horizontal="center" vertical="center" shrinkToFit="1"/>
      <protection/>
    </xf>
    <xf numFmtId="3" fontId="6" fillId="0" borderId="49" xfId="62" applyNumberFormat="1" applyFont="1" applyFill="1" applyBorder="1" applyAlignment="1">
      <alignment horizontal="center" vertical="center" shrinkToFit="1"/>
      <protection/>
    </xf>
    <xf numFmtId="3" fontId="6" fillId="0" borderId="5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62" applyNumberFormat="1" applyFont="1" applyFill="1" applyBorder="1" applyAlignment="1">
      <alignment horizontal="center" vertical="center" shrinkToFit="1"/>
      <protection/>
    </xf>
    <xf numFmtId="3" fontId="6" fillId="0" borderId="52" xfId="62" applyNumberFormat="1" applyFont="1" applyFill="1" applyBorder="1" applyAlignment="1">
      <alignment horizontal="center" vertical="center" shrinkToFit="1"/>
      <protection/>
    </xf>
    <xf numFmtId="3" fontId="6" fillId="0" borderId="53" xfId="62" applyNumberFormat="1" applyFont="1" applyFill="1" applyBorder="1" applyAlignment="1">
      <alignment vertical="center" shrinkToFit="1"/>
      <protection/>
    </xf>
    <xf numFmtId="3" fontId="6" fillId="0" borderId="53" xfId="62" applyNumberFormat="1" applyFont="1" applyFill="1" applyBorder="1" applyAlignment="1" applyProtection="1">
      <alignment vertical="center" shrinkToFit="1"/>
      <protection locked="0"/>
    </xf>
    <xf numFmtId="3" fontId="6" fillId="0" borderId="54" xfId="62" applyNumberFormat="1" applyFont="1" applyFill="1" applyBorder="1" applyAlignment="1">
      <alignment horizontal="center" vertical="center" shrinkToFit="1"/>
      <protection/>
    </xf>
    <xf numFmtId="3" fontId="6" fillId="0" borderId="55" xfId="62" applyNumberFormat="1" applyFont="1" applyFill="1" applyBorder="1" applyAlignment="1">
      <alignment vertical="center" shrinkToFit="1"/>
      <protection/>
    </xf>
    <xf numFmtId="38" fontId="6" fillId="0" borderId="55" xfId="51" applyFont="1" applyFill="1" applyBorder="1" applyAlignment="1">
      <alignment vertical="center" shrinkToFit="1"/>
    </xf>
    <xf numFmtId="38" fontId="6" fillId="0" borderId="56" xfId="51" applyFont="1" applyFill="1" applyBorder="1" applyAlignment="1">
      <alignment vertical="center" shrinkToFit="1"/>
    </xf>
    <xf numFmtId="38" fontId="6" fillId="0" borderId="57" xfId="51" applyFont="1" applyFill="1" applyBorder="1" applyAlignment="1" applyProtection="1">
      <alignment vertical="center" shrinkToFit="1"/>
      <protection locked="0"/>
    </xf>
    <xf numFmtId="3" fontId="6" fillId="0" borderId="58" xfId="62" applyNumberFormat="1" applyFont="1" applyFill="1" applyBorder="1" applyAlignment="1">
      <alignment horizontal="center" vertical="center" shrinkToFit="1"/>
      <protection/>
    </xf>
    <xf numFmtId="3" fontId="6" fillId="0" borderId="55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59" xfId="62" applyFont="1" applyFill="1" applyBorder="1" applyAlignment="1" applyProtection="1">
      <alignment horizontal="distributed" vertical="center"/>
      <protection locked="0"/>
    </xf>
    <xf numFmtId="3" fontId="6" fillId="0" borderId="46" xfId="62" applyNumberFormat="1" applyFont="1" applyFill="1" applyBorder="1" applyAlignment="1">
      <alignment horizontal="center" vertical="center" shrinkToFit="1"/>
      <protection/>
    </xf>
    <xf numFmtId="3" fontId="6" fillId="0" borderId="35" xfId="62" applyNumberFormat="1" applyFont="1" applyFill="1" applyBorder="1" applyAlignment="1">
      <alignment horizontal="center" vertical="center" shrinkToFit="1"/>
      <protection/>
    </xf>
    <xf numFmtId="3" fontId="6" fillId="0" borderId="60" xfId="62" applyNumberFormat="1" applyFont="1" applyFill="1" applyBorder="1" applyAlignment="1">
      <alignment horizontal="center" vertical="center" shrinkToFit="1"/>
      <protection/>
    </xf>
    <xf numFmtId="3" fontId="6" fillId="0" borderId="47" xfId="62" applyNumberFormat="1" applyFont="1" applyFill="1" applyBorder="1" applyAlignment="1">
      <alignment horizontal="center" vertical="center" shrinkToFit="1"/>
      <protection/>
    </xf>
    <xf numFmtId="3" fontId="6" fillId="0" borderId="43" xfId="62" applyNumberFormat="1" applyFont="1" applyFill="1" applyBorder="1" applyAlignment="1">
      <alignment horizontal="center" vertical="center" shrinkToFit="1"/>
      <protection/>
    </xf>
    <xf numFmtId="1" fontId="6" fillId="0" borderId="61" xfId="62" applyNumberFormat="1" applyFont="1" applyFill="1" applyBorder="1" applyAlignment="1" applyProtection="1">
      <alignment vertical="center"/>
      <protection locked="0"/>
    </xf>
    <xf numFmtId="38" fontId="6" fillId="0" borderId="1" xfId="51" applyFont="1" applyFill="1" applyBorder="1" applyAlignment="1">
      <alignment vertical="center" shrinkToFit="1"/>
    </xf>
    <xf numFmtId="3" fontId="6" fillId="0" borderId="36" xfId="62" applyNumberFormat="1" applyFont="1" applyFill="1" applyBorder="1" applyAlignment="1">
      <alignment vertical="center" shrinkToFit="1"/>
      <protection/>
    </xf>
    <xf numFmtId="38" fontId="6" fillId="0" borderId="62" xfId="51" applyFont="1" applyFill="1" applyBorder="1" applyAlignment="1">
      <alignment vertical="center" shrinkToFit="1"/>
    </xf>
    <xf numFmtId="38" fontId="6" fillId="0" borderId="63" xfId="51" applyFont="1" applyFill="1" applyBorder="1" applyAlignment="1">
      <alignment vertical="center" shrinkToFit="1"/>
    </xf>
    <xf numFmtId="3" fontId="6" fillId="0" borderId="44" xfId="62" applyNumberFormat="1" applyFont="1" applyFill="1" applyBorder="1" applyAlignment="1">
      <alignment vertical="center" shrinkToFit="1"/>
      <protection/>
    </xf>
    <xf numFmtId="3" fontId="6" fillId="0" borderId="56" xfId="62" applyNumberFormat="1" applyFont="1" applyFill="1" applyBorder="1" applyAlignment="1">
      <alignment vertical="center" shrinkToFit="1"/>
      <protection/>
    </xf>
    <xf numFmtId="0" fontId="10" fillId="0" borderId="0" xfId="62" applyFont="1" applyAlignment="1">
      <alignment horizontal="left"/>
      <protection/>
    </xf>
    <xf numFmtId="0" fontId="4" fillId="0" borderId="55" xfId="62" applyFont="1" applyBorder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3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2" applyNumberFormat="1" applyFont="1" applyFill="1" applyBorder="1" applyAlignment="1">
      <alignment horizontal="center" vertical="center" shrinkToFit="1"/>
      <protection/>
    </xf>
    <xf numFmtId="3" fontId="6" fillId="0" borderId="0" xfId="62" applyNumberFormat="1" applyFont="1" applyFill="1" applyBorder="1" applyAlignment="1">
      <alignment vertical="center" shrinkToFit="1"/>
      <protection/>
    </xf>
    <xf numFmtId="38" fontId="6" fillId="0" borderId="33" xfId="51" applyFont="1" applyFill="1" applyBorder="1" applyAlignment="1">
      <alignment vertical="center" shrinkToFit="1"/>
    </xf>
    <xf numFmtId="38" fontId="6" fillId="0" borderId="41" xfId="51" applyFont="1" applyFill="1" applyBorder="1" applyAlignment="1">
      <alignment vertical="center" shrinkToFit="1"/>
    </xf>
    <xf numFmtId="38" fontId="6" fillId="0" borderId="52" xfId="51" applyFont="1" applyFill="1" applyBorder="1" applyAlignment="1">
      <alignment vertical="center" shrinkToFit="1"/>
    </xf>
    <xf numFmtId="3" fontId="6" fillId="0" borderId="0" xfId="62" applyNumberFormat="1" applyFont="1" applyFill="1" applyBorder="1" applyAlignment="1" applyProtection="1">
      <alignment vertical="center" shrinkToFit="1"/>
      <protection locked="0"/>
    </xf>
    <xf numFmtId="0" fontId="6" fillId="0" borderId="64" xfId="62" applyFont="1" applyFill="1" applyBorder="1" applyAlignment="1" applyProtection="1">
      <alignment horizontal="distributed" vertical="center"/>
      <protection locked="0"/>
    </xf>
    <xf numFmtId="0" fontId="6" fillId="0" borderId="65" xfId="62" applyFont="1" applyFill="1" applyBorder="1" applyAlignment="1" applyProtection="1">
      <alignment horizontal="distributed" vertical="center"/>
      <protection locked="0"/>
    </xf>
    <xf numFmtId="38" fontId="6" fillId="0" borderId="0" xfId="51" applyFont="1" applyFill="1" applyBorder="1" applyAlignment="1">
      <alignment vertical="center" shrinkToFit="1"/>
    </xf>
    <xf numFmtId="38" fontId="6" fillId="0" borderId="0" xfId="51" applyFont="1" applyFill="1" applyBorder="1" applyAlignment="1" applyProtection="1">
      <alignment vertical="center" shrinkToFit="1"/>
      <protection locked="0"/>
    </xf>
    <xf numFmtId="1" fontId="6" fillId="0" borderId="66" xfId="62" applyNumberFormat="1" applyFont="1" applyFill="1" applyBorder="1" applyAlignment="1" applyProtection="1">
      <alignment vertical="center"/>
      <protection locked="0"/>
    </xf>
    <xf numFmtId="38" fontId="6" fillId="0" borderId="33" xfId="51" applyFont="1" applyFill="1" applyBorder="1" applyAlignment="1">
      <alignment horizontal="center" vertical="center" shrinkToFit="1"/>
    </xf>
    <xf numFmtId="3" fontId="6" fillId="0" borderId="47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5" xfId="62" applyNumberFormat="1" applyFont="1" applyFill="1" applyBorder="1" applyAlignment="1">
      <alignment horizontal="center" vertical="center" shrinkToFit="1"/>
      <protection/>
    </xf>
    <xf numFmtId="3" fontId="6" fillId="0" borderId="39" xfId="62" applyNumberFormat="1" applyFont="1" applyFill="1" applyBorder="1" applyAlignment="1">
      <alignment horizontal="center" vertical="center" shrinkToFit="1"/>
      <protection/>
    </xf>
    <xf numFmtId="38" fontId="4" fillId="0" borderId="0" xfId="62" applyNumberFormat="1" applyFont="1">
      <alignment/>
      <protection/>
    </xf>
    <xf numFmtId="3" fontId="48" fillId="0" borderId="43" xfId="62" applyNumberFormat="1" applyFont="1" applyFill="1" applyBorder="1" applyAlignment="1">
      <alignment vertical="center" shrinkToFit="1"/>
      <protection/>
    </xf>
    <xf numFmtId="3" fontId="48" fillId="0" borderId="44" xfId="62" applyNumberFormat="1" applyFont="1" applyFill="1" applyBorder="1" applyAlignment="1">
      <alignment vertical="center" shrinkToFit="1"/>
      <protection/>
    </xf>
    <xf numFmtId="38" fontId="48" fillId="0" borderId="62" xfId="51" applyFont="1" applyFill="1" applyBorder="1" applyAlignment="1">
      <alignment vertical="center" shrinkToFit="1"/>
    </xf>
    <xf numFmtId="38" fontId="48" fillId="0" borderId="45" xfId="51" applyFont="1" applyFill="1" applyBorder="1" applyAlignment="1" applyProtection="1">
      <alignment vertical="center" shrinkToFit="1"/>
      <protection locked="0"/>
    </xf>
    <xf numFmtId="38" fontId="48" fillId="0" borderId="44" xfId="51" applyFont="1" applyFill="1" applyBorder="1" applyAlignment="1">
      <alignment vertical="center" shrinkToFit="1"/>
    </xf>
    <xf numFmtId="3" fontId="48" fillId="0" borderId="42" xfId="62" applyNumberFormat="1" applyFont="1" applyFill="1" applyBorder="1" applyAlignment="1">
      <alignment vertical="center" shrinkToFit="1"/>
      <protection/>
    </xf>
    <xf numFmtId="3" fontId="48" fillId="0" borderId="42" xfId="62" applyNumberFormat="1" applyFont="1" applyFill="1" applyBorder="1" applyAlignment="1" applyProtection="1">
      <alignment vertical="center" shrinkToFit="1"/>
      <protection locked="0"/>
    </xf>
    <xf numFmtId="3" fontId="48" fillId="0" borderId="40" xfId="62" applyNumberFormat="1" applyFont="1" applyFill="1" applyBorder="1" applyAlignment="1">
      <alignment horizontal="center" vertical="center" shrinkToFit="1"/>
      <protection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49" fontId="4" fillId="0" borderId="37" xfId="62" applyNumberFormat="1" applyFont="1" applyBorder="1" applyAlignment="1">
      <alignment horizontal="center" vertical="center"/>
      <protection/>
    </xf>
    <xf numFmtId="49" fontId="4" fillId="0" borderId="45" xfId="62" applyNumberFormat="1" applyFont="1" applyBorder="1" applyAlignment="1">
      <alignment horizontal="center" vertical="center"/>
      <protection/>
    </xf>
    <xf numFmtId="49" fontId="4" fillId="0" borderId="57" xfId="62" applyNumberFormat="1" applyFont="1" applyBorder="1" applyAlignment="1">
      <alignment horizontal="center" vertical="center"/>
      <protection/>
    </xf>
    <xf numFmtId="49" fontId="4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38" fontId="6" fillId="0" borderId="67" xfId="51" applyFont="1" applyBorder="1" applyAlignment="1">
      <alignment vertical="center" shrinkToFit="1"/>
    </xf>
    <xf numFmtId="38" fontId="6" fillId="0" borderId="68" xfId="51" applyFont="1" applyBorder="1" applyAlignment="1">
      <alignment vertical="center" shrinkToFit="1"/>
    </xf>
    <xf numFmtId="38" fontId="6" fillId="0" borderId="69" xfId="51" applyFont="1" applyBorder="1" applyAlignment="1">
      <alignment vertical="center" shrinkToFit="1"/>
    </xf>
    <xf numFmtId="38" fontId="6" fillId="0" borderId="0" xfId="51" applyFont="1" applyBorder="1" applyAlignment="1">
      <alignment vertical="center" shrinkToFit="1"/>
    </xf>
    <xf numFmtId="0" fontId="2" fillId="0" borderId="0" xfId="62" applyFont="1" applyAlignment="1">
      <alignment vertical="center"/>
      <protection/>
    </xf>
    <xf numFmtId="3" fontId="6" fillId="0" borderId="34" xfId="62" applyNumberFormat="1" applyFont="1" applyBorder="1" applyAlignment="1">
      <alignment vertical="center" shrinkToFit="1"/>
      <protection/>
    </xf>
    <xf numFmtId="3" fontId="6" fillId="0" borderId="42" xfId="62" applyNumberFormat="1" applyFont="1" applyBorder="1" applyAlignment="1">
      <alignment vertical="center" shrinkToFit="1"/>
      <protection/>
    </xf>
    <xf numFmtId="3" fontId="6" fillId="0" borderId="53" xfId="62" applyNumberFormat="1" applyFont="1" applyBorder="1" applyAlignment="1">
      <alignment vertical="center" shrinkToFit="1"/>
      <protection/>
    </xf>
    <xf numFmtId="3" fontId="6" fillId="0" borderId="0" xfId="62" applyNumberFormat="1" applyFont="1" applyBorder="1" applyAlignment="1">
      <alignment vertical="center" shrinkToFit="1"/>
      <protection/>
    </xf>
    <xf numFmtId="3" fontId="6" fillId="0" borderId="35" xfId="62" applyNumberFormat="1" applyFont="1" applyBorder="1" applyAlignment="1">
      <alignment horizontal="right" vertical="center" shrinkToFit="1"/>
      <protection/>
    </xf>
    <xf numFmtId="3" fontId="6" fillId="0" borderId="43" xfId="62" applyNumberFormat="1" applyFont="1" applyBorder="1" applyAlignment="1">
      <alignment horizontal="right" vertical="center" shrinkToFit="1"/>
      <protection/>
    </xf>
    <xf numFmtId="3" fontId="6" fillId="0" borderId="55" xfId="62" applyNumberFormat="1" applyFont="1" applyBorder="1" applyAlignment="1">
      <alignment horizontal="right" vertical="center" shrinkToFit="1"/>
      <protection/>
    </xf>
    <xf numFmtId="3" fontId="6" fillId="0" borderId="0" xfId="62" applyNumberFormat="1" applyFont="1" applyBorder="1" applyAlignment="1">
      <alignment horizontal="right" vertical="center" shrinkToFit="1"/>
      <protection/>
    </xf>
    <xf numFmtId="3" fontId="6" fillId="0" borderId="34" xfId="62" applyNumberFormat="1" applyFont="1" applyBorder="1" applyAlignment="1">
      <alignment horizontal="right" vertical="center" shrinkToFit="1"/>
      <protection/>
    </xf>
    <xf numFmtId="3" fontId="6" fillId="0" borderId="42" xfId="62" applyNumberFormat="1" applyFont="1" applyBorder="1" applyAlignment="1">
      <alignment horizontal="right" vertical="center" shrinkToFit="1"/>
      <protection/>
    </xf>
    <xf numFmtId="3" fontId="6" fillId="0" borderId="53" xfId="62" applyNumberFormat="1" applyFont="1" applyBorder="1" applyAlignment="1">
      <alignment horizontal="right" vertical="center" shrinkToFit="1"/>
      <protection/>
    </xf>
    <xf numFmtId="3" fontId="6" fillId="0" borderId="67" xfId="62" applyNumberFormat="1" applyFont="1" applyBorder="1" applyAlignment="1">
      <alignment horizontal="right" vertical="center" shrinkToFit="1"/>
      <protection/>
    </xf>
    <xf numFmtId="3" fontId="6" fillId="0" borderId="68" xfId="62" applyNumberFormat="1" applyFont="1" applyBorder="1" applyAlignment="1">
      <alignment horizontal="right" vertical="center" shrinkToFit="1"/>
      <protection/>
    </xf>
    <xf numFmtId="3" fontId="6" fillId="0" borderId="69" xfId="62" applyNumberFormat="1" applyFont="1" applyBorder="1" applyAlignment="1">
      <alignment horizontal="right" vertical="center" shrinkToFit="1"/>
      <protection/>
    </xf>
    <xf numFmtId="0" fontId="9" fillId="0" borderId="0" xfId="62" applyFont="1">
      <alignment/>
      <protection/>
    </xf>
    <xf numFmtId="176" fontId="6" fillId="0" borderId="39" xfId="62" applyNumberFormat="1" applyFont="1" applyFill="1" applyBorder="1" applyAlignment="1" applyProtection="1">
      <alignment horizontal="right" vertical="center"/>
      <protection locked="0"/>
    </xf>
    <xf numFmtId="176" fontId="6" fillId="0" borderId="31" xfId="62" applyNumberFormat="1" applyFont="1" applyFill="1" applyBorder="1" applyAlignment="1" applyProtection="1">
      <alignment horizontal="center" vertical="center"/>
      <protection locked="0"/>
    </xf>
    <xf numFmtId="176" fontId="6" fillId="0" borderId="39" xfId="62" applyNumberFormat="1" applyFont="1" applyFill="1" applyBorder="1" applyAlignment="1" applyProtection="1">
      <alignment horizontal="center" vertical="center"/>
      <protection locked="0"/>
    </xf>
    <xf numFmtId="176" fontId="6" fillId="0" borderId="50" xfId="62" applyNumberFormat="1" applyFont="1" applyFill="1" applyBorder="1" applyAlignment="1" applyProtection="1">
      <alignment horizontal="center" vertical="center"/>
      <protection locked="0"/>
    </xf>
    <xf numFmtId="176" fontId="6" fillId="0" borderId="40" xfId="62" applyNumberFormat="1" applyFont="1" applyFill="1" applyBorder="1" applyAlignment="1">
      <alignment horizontal="right" vertical="center"/>
      <protection/>
    </xf>
    <xf numFmtId="176" fontId="6" fillId="0" borderId="32" xfId="62" applyNumberFormat="1" applyFont="1" applyFill="1" applyBorder="1" applyAlignment="1">
      <alignment horizontal="center" vertical="center"/>
      <protection/>
    </xf>
    <xf numFmtId="176" fontId="6" fillId="0" borderId="40" xfId="62" applyNumberFormat="1" applyFont="1" applyFill="1" applyBorder="1" applyAlignment="1">
      <alignment horizontal="center" vertical="center"/>
      <protection/>
    </xf>
    <xf numFmtId="176" fontId="6" fillId="0" borderId="51" xfId="62" applyNumberFormat="1" applyFont="1" applyFill="1" applyBorder="1" applyAlignment="1">
      <alignment horizontal="center" vertical="center"/>
      <protection/>
    </xf>
    <xf numFmtId="176" fontId="6" fillId="0" borderId="41" xfId="62" applyNumberFormat="1" applyFont="1" applyFill="1" applyBorder="1" applyAlignment="1">
      <alignment horizontal="right" vertical="center"/>
      <protection/>
    </xf>
    <xf numFmtId="176" fontId="6" fillId="0" borderId="33" xfId="62" applyNumberFormat="1" applyFont="1" applyFill="1" applyBorder="1" applyAlignment="1">
      <alignment horizontal="center" vertical="center"/>
      <protection/>
    </xf>
    <xf numFmtId="176" fontId="6" fillId="0" borderId="41" xfId="62" applyNumberFormat="1" applyFont="1" applyFill="1" applyBorder="1" applyAlignment="1">
      <alignment horizontal="center" vertical="center"/>
      <protection/>
    </xf>
    <xf numFmtId="176" fontId="6" fillId="0" borderId="52" xfId="62" applyNumberFormat="1" applyFont="1" applyFill="1" applyBorder="1" applyAlignment="1">
      <alignment horizontal="center" vertical="center"/>
      <protection/>
    </xf>
    <xf numFmtId="176" fontId="6" fillId="0" borderId="42" xfId="62" applyNumberFormat="1" applyFont="1" applyFill="1" applyBorder="1" applyAlignment="1">
      <alignment horizontal="right" vertical="center"/>
      <protection/>
    </xf>
    <xf numFmtId="176" fontId="6" fillId="0" borderId="47" xfId="62" applyNumberFormat="1" applyFont="1" applyFill="1" applyBorder="1" applyAlignment="1">
      <alignment horizontal="right" vertical="center"/>
      <protection/>
    </xf>
    <xf numFmtId="176" fontId="6" fillId="0" borderId="32" xfId="62" applyNumberFormat="1" applyFont="1" applyFill="1" applyBorder="1" applyAlignment="1">
      <alignment horizontal="right" vertical="center"/>
      <protection/>
    </xf>
    <xf numFmtId="176" fontId="6" fillId="0" borderId="35" xfId="62" applyNumberFormat="1" applyFont="1" applyFill="1" applyBorder="1" applyAlignment="1">
      <alignment horizontal="right" vertical="center"/>
      <protection/>
    </xf>
    <xf numFmtId="176" fontId="6" fillId="0" borderId="42" xfId="62" applyNumberFormat="1" applyFont="1" applyFill="1" applyBorder="1" applyAlignment="1" applyProtection="1">
      <alignment horizontal="right" vertical="center"/>
      <protection locked="0"/>
    </xf>
    <xf numFmtId="176" fontId="6" fillId="0" borderId="47" xfId="62" applyNumberFormat="1" applyFont="1" applyFill="1" applyBorder="1" applyAlignment="1" applyProtection="1">
      <alignment horizontal="right" vertical="center"/>
      <protection locked="0"/>
    </xf>
    <xf numFmtId="176" fontId="6" fillId="0" borderId="32" xfId="51" applyNumberFormat="1" applyFont="1" applyFill="1" applyBorder="1" applyAlignment="1">
      <alignment horizontal="right" vertical="center"/>
    </xf>
    <xf numFmtId="176" fontId="6" fillId="0" borderId="39" xfId="62" applyNumberFormat="1" applyFont="1" applyFill="1" applyBorder="1" applyAlignment="1">
      <alignment horizontal="right" vertical="center"/>
      <protection/>
    </xf>
    <xf numFmtId="176" fontId="6" fillId="0" borderId="48" xfId="62" applyNumberFormat="1" applyFont="1" applyFill="1" applyBorder="1" applyAlignment="1">
      <alignment horizontal="center" vertical="center"/>
      <protection/>
    </xf>
    <xf numFmtId="176" fontId="6" fillId="0" borderId="49" xfId="62" applyNumberFormat="1" applyFont="1" applyFill="1" applyBorder="1" applyAlignment="1">
      <alignment horizontal="center" vertical="center"/>
      <protection/>
    </xf>
    <xf numFmtId="176" fontId="6" fillId="0" borderId="54" xfId="62" applyNumberFormat="1" applyFont="1" applyFill="1" applyBorder="1" applyAlignment="1">
      <alignment horizontal="center" vertical="center"/>
      <protection/>
    </xf>
    <xf numFmtId="176" fontId="6" fillId="0" borderId="53" xfId="62" applyNumberFormat="1" applyFont="1" applyFill="1" applyBorder="1" applyAlignment="1">
      <alignment vertical="center"/>
      <protection/>
    </xf>
    <xf numFmtId="176" fontId="6" fillId="0" borderId="58" xfId="62" applyNumberFormat="1" applyFont="1" applyFill="1" applyBorder="1" applyAlignment="1">
      <alignment horizontal="center" vertical="center"/>
      <protection/>
    </xf>
    <xf numFmtId="176" fontId="6" fillId="0" borderId="43" xfId="62" applyNumberFormat="1" applyFont="1" applyFill="1" applyBorder="1" applyAlignment="1">
      <alignment horizontal="right" vertical="center"/>
      <protection/>
    </xf>
    <xf numFmtId="176" fontId="6" fillId="0" borderId="55" xfId="62" applyNumberFormat="1" applyFont="1" applyFill="1" applyBorder="1" applyAlignment="1">
      <alignment horizontal="center" vertical="center"/>
      <protection/>
    </xf>
    <xf numFmtId="176" fontId="6" fillId="0" borderId="39" xfId="62" applyNumberFormat="1" applyFont="1" applyFill="1" applyBorder="1" applyAlignment="1">
      <alignment horizontal="center" vertical="center"/>
      <protection/>
    </xf>
    <xf numFmtId="176" fontId="6" fillId="0" borderId="40" xfId="62" applyNumberFormat="1" applyFont="1" applyFill="1" applyBorder="1" applyAlignment="1" applyProtection="1">
      <alignment horizontal="right" vertical="center"/>
      <protection locked="0"/>
    </xf>
    <xf numFmtId="176" fontId="6" fillId="0" borderId="40" xfId="62" applyNumberFormat="1" applyFont="1" applyFill="1" applyBorder="1" applyAlignment="1" applyProtection="1">
      <alignment horizontal="center" vertical="center"/>
      <protection locked="0"/>
    </xf>
    <xf numFmtId="176" fontId="6" fillId="0" borderId="31" xfId="62" applyNumberFormat="1" applyFont="1" applyFill="1" applyBorder="1" applyAlignment="1" applyProtection="1">
      <alignment horizontal="right" vertical="center"/>
      <protection locked="0"/>
    </xf>
    <xf numFmtId="176" fontId="6" fillId="0" borderId="70" xfId="62" applyNumberFormat="1" applyFont="1" applyFill="1" applyBorder="1" applyAlignment="1">
      <alignment horizontal="right" vertical="center"/>
      <protection/>
    </xf>
    <xf numFmtId="176" fontId="6" fillId="0" borderId="70" xfId="62" applyNumberFormat="1" applyFont="1" applyFill="1" applyBorder="1" applyAlignment="1">
      <alignment horizontal="center" vertical="center"/>
      <protection/>
    </xf>
    <xf numFmtId="176" fontId="6" fillId="0" borderId="71" xfId="62" applyNumberFormat="1" applyFont="1" applyFill="1" applyBorder="1" applyAlignment="1">
      <alignment horizontal="center" vertical="center"/>
      <protection/>
    </xf>
    <xf numFmtId="176" fontId="6" fillId="0" borderId="72" xfId="62" applyNumberFormat="1" applyFont="1" applyFill="1" applyBorder="1" applyAlignment="1">
      <alignment horizontal="center" vertical="center"/>
      <protection/>
    </xf>
    <xf numFmtId="176" fontId="6" fillId="0" borderId="33" xfId="51" applyNumberFormat="1" applyFont="1" applyFill="1" applyBorder="1" applyAlignment="1">
      <alignment horizontal="right" vertical="center"/>
    </xf>
    <xf numFmtId="176" fontId="6" fillId="0" borderId="35" xfId="51" applyNumberFormat="1" applyFont="1" applyFill="1" applyBorder="1" applyAlignment="1">
      <alignment horizontal="right" vertical="center"/>
    </xf>
    <xf numFmtId="176" fontId="6" fillId="0" borderId="43" xfId="51" applyNumberFormat="1" applyFont="1" applyFill="1" applyBorder="1" applyAlignment="1">
      <alignment horizontal="right" vertical="center"/>
    </xf>
    <xf numFmtId="176" fontId="6" fillId="0" borderId="55" xfId="51" applyNumberFormat="1" applyFont="1" applyFill="1" applyBorder="1" applyAlignment="1">
      <alignment horizontal="right" vertical="center"/>
    </xf>
    <xf numFmtId="176" fontId="6" fillId="0" borderId="55" xfId="62" applyNumberFormat="1" applyFont="1" applyFill="1" applyBorder="1" applyAlignment="1">
      <alignment horizontal="right" vertical="center"/>
      <protection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36" xfId="51" applyNumberFormat="1" applyFont="1" applyFill="1" applyBorder="1" applyAlignment="1">
      <alignment horizontal="right" vertical="center"/>
    </xf>
    <xf numFmtId="176" fontId="6" fillId="0" borderId="44" xfId="51" applyNumberFormat="1" applyFont="1" applyFill="1" applyBorder="1" applyAlignment="1">
      <alignment horizontal="right" vertical="center"/>
    </xf>
    <xf numFmtId="176" fontId="6" fillId="0" borderId="56" xfId="51" applyNumberFormat="1" applyFont="1" applyFill="1" applyBorder="1" applyAlignment="1">
      <alignment horizontal="right" vertical="center"/>
    </xf>
    <xf numFmtId="0" fontId="6" fillId="0" borderId="73" xfId="62" applyFont="1" applyFill="1" applyBorder="1" applyAlignment="1">
      <alignment vertical="center"/>
      <protection/>
    </xf>
    <xf numFmtId="0" fontId="6" fillId="0" borderId="74" xfId="62" applyFont="1" applyFill="1" applyBorder="1" applyAlignment="1" applyProtection="1">
      <alignment horizontal="distributed" vertical="center"/>
      <protection locked="0"/>
    </xf>
    <xf numFmtId="176" fontId="6" fillId="0" borderId="75" xfId="51" applyNumberFormat="1" applyFont="1" applyFill="1" applyBorder="1" applyAlignment="1" applyProtection="1">
      <alignment horizontal="right" vertical="center"/>
      <protection locked="0"/>
    </xf>
    <xf numFmtId="176" fontId="6" fillId="0" borderId="76" xfId="51" applyNumberFormat="1" applyFont="1" applyFill="1" applyBorder="1" applyAlignment="1" applyProtection="1">
      <alignment horizontal="right" vertical="center"/>
      <protection locked="0"/>
    </xf>
    <xf numFmtId="176" fontId="6" fillId="0" borderId="77" xfId="51" applyNumberFormat="1" applyFont="1" applyFill="1" applyBorder="1" applyAlignment="1" applyProtection="1">
      <alignment horizontal="right" vertical="center"/>
      <protection locked="0"/>
    </xf>
    <xf numFmtId="0" fontId="6" fillId="0" borderId="61" xfId="62" applyFont="1" applyFill="1" applyBorder="1" applyAlignment="1">
      <alignment vertical="center"/>
      <protection/>
    </xf>
    <xf numFmtId="176" fontId="6" fillId="0" borderId="1" xfId="51" applyNumberFormat="1" applyFont="1" applyFill="1" applyBorder="1" applyAlignment="1" applyProtection="1">
      <alignment horizontal="right" vertical="center"/>
      <protection locked="0"/>
    </xf>
    <xf numFmtId="176" fontId="6" fillId="0" borderId="62" xfId="51" applyNumberFormat="1" applyFont="1" applyFill="1" applyBorder="1" applyAlignment="1" applyProtection="1">
      <alignment horizontal="right" vertical="center"/>
      <protection locked="0"/>
    </xf>
    <xf numFmtId="176" fontId="6" fillId="0" borderId="63" xfId="51" applyNumberFormat="1" applyFont="1" applyFill="1" applyBorder="1" applyAlignment="1" applyProtection="1">
      <alignment horizontal="right" vertical="center"/>
      <protection locked="0"/>
    </xf>
    <xf numFmtId="1" fontId="6" fillId="0" borderId="73" xfId="62" applyNumberFormat="1" applyFont="1" applyFill="1" applyBorder="1" applyAlignment="1" applyProtection="1">
      <alignment vertical="center"/>
      <protection locked="0"/>
    </xf>
    <xf numFmtId="176" fontId="6" fillId="0" borderId="75" xfId="51" applyNumberFormat="1" applyFont="1" applyFill="1" applyBorder="1" applyAlignment="1">
      <alignment horizontal="right" vertical="center"/>
    </xf>
    <xf numFmtId="176" fontId="6" fillId="0" borderId="76" xfId="51" applyNumberFormat="1" applyFont="1" applyFill="1" applyBorder="1" applyAlignment="1">
      <alignment horizontal="right" vertical="center"/>
    </xf>
    <xf numFmtId="176" fontId="6" fillId="0" borderId="77" xfId="51" applyNumberFormat="1" applyFont="1" applyFill="1" applyBorder="1" applyAlignment="1">
      <alignment horizontal="right" vertical="center"/>
    </xf>
    <xf numFmtId="176" fontId="6" fillId="0" borderId="34" xfId="62" applyNumberFormat="1" applyFont="1" applyFill="1" applyBorder="1" applyAlignment="1">
      <alignment vertical="center"/>
      <protection/>
    </xf>
    <xf numFmtId="176" fontId="6" fillId="0" borderId="42" xfId="62" applyNumberFormat="1" applyFont="1" applyFill="1" applyBorder="1" applyAlignment="1">
      <alignment vertical="center"/>
      <protection/>
    </xf>
    <xf numFmtId="176" fontId="6" fillId="0" borderId="46" xfId="62" applyNumberFormat="1" applyFont="1" applyFill="1" applyBorder="1" applyAlignment="1">
      <alignment horizontal="center" vertical="center"/>
      <protection/>
    </xf>
    <xf numFmtId="176" fontId="6" fillId="0" borderId="35" xfId="62" applyNumberFormat="1" applyFont="1" applyFill="1" applyBorder="1" applyAlignment="1">
      <alignment horizontal="center" vertical="center"/>
      <protection/>
    </xf>
    <xf numFmtId="176" fontId="6" fillId="0" borderId="52" xfId="51" applyNumberFormat="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78" xfId="62" applyNumberFormat="1" applyFont="1" applyFill="1" applyBorder="1" applyAlignment="1">
      <alignment horizontal="right" vertical="center"/>
      <protection/>
    </xf>
    <xf numFmtId="176" fontId="6" fillId="0" borderId="41" xfId="51" applyNumberFormat="1" applyFont="1" applyFill="1" applyBorder="1" applyAlignment="1">
      <alignment horizontal="right" vertical="center"/>
    </xf>
    <xf numFmtId="0" fontId="9" fillId="0" borderId="0" xfId="62" applyFont="1" applyBorder="1">
      <alignment/>
      <protection/>
    </xf>
    <xf numFmtId="177" fontId="4" fillId="0" borderId="0" xfId="51" applyNumberFormat="1" applyFont="1" applyAlignment="1">
      <alignment shrinkToFit="1"/>
    </xf>
    <xf numFmtId="176" fontId="6" fillId="0" borderId="0" xfId="51" applyNumberFormat="1" applyFont="1" applyFill="1" applyBorder="1" applyAlignment="1" applyProtection="1">
      <alignment horizontal="right" vertical="center"/>
      <protection locked="0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horizontal="center" vertical="center"/>
      <protection locked="0"/>
    </xf>
    <xf numFmtId="176" fontId="6" fillId="0" borderId="0" xfId="62" applyNumberFormat="1" applyFont="1" applyFill="1" applyBorder="1" applyAlignment="1">
      <alignment vertical="center"/>
      <protection/>
    </xf>
    <xf numFmtId="176" fontId="6" fillId="0" borderId="47" xfId="62" applyNumberFormat="1" applyFont="1" applyFill="1" applyBorder="1" applyAlignment="1">
      <alignment horizontal="center" vertical="center"/>
      <protection/>
    </xf>
    <xf numFmtId="176" fontId="6" fillId="0" borderId="43" xfId="62" applyNumberFormat="1" applyFont="1" applyFill="1" applyBorder="1" applyAlignment="1">
      <alignment horizontal="center" vertical="center"/>
      <protection/>
    </xf>
    <xf numFmtId="176" fontId="6" fillId="0" borderId="1" xfId="51" applyNumberFormat="1" applyFont="1" applyFill="1" applyBorder="1" applyAlignment="1">
      <alignment horizontal="right" vertical="center"/>
    </xf>
    <xf numFmtId="176" fontId="6" fillId="0" borderId="62" xfId="51" applyNumberFormat="1" applyFont="1" applyFill="1" applyBorder="1" applyAlignment="1">
      <alignment horizontal="right" vertical="center"/>
    </xf>
    <xf numFmtId="176" fontId="6" fillId="0" borderId="63" xfId="51" applyNumberFormat="1" applyFont="1" applyFill="1" applyBorder="1" applyAlignment="1">
      <alignment horizontal="right" vertical="center"/>
    </xf>
    <xf numFmtId="176" fontId="6" fillId="0" borderId="36" xfId="62" applyNumberFormat="1" applyFont="1" applyFill="1" applyBorder="1" applyAlignment="1">
      <alignment horizontal="right" vertical="center"/>
      <protection/>
    </xf>
    <xf numFmtId="176" fontId="6" fillId="0" borderId="44" xfId="62" applyNumberFormat="1" applyFont="1" applyFill="1" applyBorder="1" applyAlignment="1">
      <alignment horizontal="right" vertical="center"/>
      <protection/>
    </xf>
    <xf numFmtId="176" fontId="6" fillId="0" borderId="56" xfId="62" applyNumberFormat="1" applyFont="1" applyFill="1" applyBorder="1" applyAlignment="1">
      <alignment horizontal="right" vertical="center"/>
      <protection/>
    </xf>
    <xf numFmtId="176" fontId="6" fillId="0" borderId="32" xfId="51" applyNumberFormat="1" applyFont="1" applyFill="1" applyBorder="1" applyAlignment="1">
      <alignment horizontal="center" vertical="center"/>
    </xf>
    <xf numFmtId="176" fontId="6" fillId="0" borderId="33" xfId="51" applyNumberFormat="1" applyFont="1" applyFill="1" applyBorder="1" applyAlignment="1">
      <alignment horizontal="center" vertical="center"/>
    </xf>
    <xf numFmtId="176" fontId="6" fillId="0" borderId="78" xfId="62" applyNumberFormat="1" applyFont="1" applyFill="1" applyBorder="1" applyAlignment="1">
      <alignment horizontal="center" vertical="center"/>
      <protection/>
    </xf>
    <xf numFmtId="0" fontId="10" fillId="0" borderId="0" xfId="62" applyFont="1">
      <alignment/>
      <protection/>
    </xf>
    <xf numFmtId="0" fontId="9" fillId="0" borderId="0" xfId="62" applyFont="1" applyBorder="1" applyAlignment="1">
      <alignment horizontal="right"/>
      <protection/>
    </xf>
    <xf numFmtId="0" fontId="9" fillId="0" borderId="0" xfId="62" applyFont="1" applyBorder="1" applyAlignment="1" quotePrefix="1">
      <alignment horizontal="center"/>
      <protection/>
    </xf>
    <xf numFmtId="0" fontId="9" fillId="0" borderId="0" xfId="62" applyFont="1" applyAlignment="1">
      <alignment horizontal="center"/>
      <protection/>
    </xf>
    <xf numFmtId="2" fontId="9" fillId="0" borderId="0" xfId="62" applyNumberFormat="1" applyFont="1" applyBorder="1">
      <alignment/>
      <protection/>
    </xf>
    <xf numFmtId="0" fontId="9" fillId="0" borderId="29" xfId="62" applyFont="1" applyBorder="1">
      <alignment/>
      <protection/>
    </xf>
    <xf numFmtId="0" fontId="9" fillId="0" borderId="45" xfId="62" applyFont="1" applyBorder="1" applyAlignment="1">
      <alignment horizontal="center"/>
      <protection/>
    </xf>
    <xf numFmtId="2" fontId="9" fillId="0" borderId="45" xfId="62" applyNumberFormat="1" applyFont="1" applyBorder="1" applyAlignment="1">
      <alignment horizontal="center"/>
      <protection/>
    </xf>
    <xf numFmtId="0" fontId="9" fillId="0" borderId="45" xfId="62" applyFont="1" applyBorder="1" applyAlignment="1" quotePrefix="1">
      <alignment horizontal="center"/>
      <protection/>
    </xf>
    <xf numFmtId="176" fontId="6" fillId="0" borderId="43" xfId="62" applyNumberFormat="1" applyFont="1" applyBorder="1" applyAlignment="1">
      <alignment horizontal="center"/>
      <protection/>
    </xf>
    <xf numFmtId="176" fontId="6" fillId="0" borderId="43" xfId="62" applyNumberFormat="1" applyFont="1" applyBorder="1" applyAlignment="1">
      <alignment horizontal="right"/>
      <protection/>
    </xf>
    <xf numFmtId="176" fontId="6" fillId="0" borderId="35" xfId="62" applyNumberFormat="1" applyFont="1" applyBorder="1" applyAlignment="1">
      <alignment horizontal="right"/>
      <protection/>
    </xf>
    <xf numFmtId="176" fontId="6" fillId="0" borderId="55" xfId="62" applyNumberFormat="1" applyFont="1" applyBorder="1" applyAlignment="1">
      <alignment horizontal="right"/>
      <protection/>
    </xf>
    <xf numFmtId="176" fontId="6" fillId="0" borderId="0" xfId="62" applyNumberFormat="1" applyFont="1" applyBorder="1" applyAlignment="1">
      <alignment horizontal="right"/>
      <protection/>
    </xf>
    <xf numFmtId="176" fontId="6" fillId="0" borderId="42" xfId="62" applyNumberFormat="1" applyFont="1" applyBorder="1" applyAlignment="1">
      <alignment horizontal="center"/>
      <protection/>
    </xf>
    <xf numFmtId="176" fontId="6" fillId="0" borderId="42" xfId="62" applyNumberFormat="1" applyFont="1" applyBorder="1" applyAlignment="1">
      <alignment horizontal="right"/>
      <protection/>
    </xf>
    <xf numFmtId="176" fontId="6" fillId="0" borderId="34" xfId="62" applyNumberFormat="1" applyFont="1" applyBorder="1" applyAlignment="1">
      <alignment horizontal="right"/>
      <protection/>
    </xf>
    <xf numFmtId="176" fontId="6" fillId="0" borderId="53" xfId="62" applyNumberFormat="1" applyFont="1" applyBorder="1" applyAlignment="1">
      <alignment horizontal="right"/>
      <protection/>
    </xf>
    <xf numFmtId="176" fontId="6" fillId="0" borderId="46" xfId="62" applyNumberFormat="1" applyFont="1" applyBorder="1" applyAlignment="1">
      <alignment horizontal="center"/>
      <protection/>
    </xf>
    <xf numFmtId="176" fontId="6" fillId="0" borderId="34" xfId="62" applyNumberFormat="1" applyFont="1" applyBorder="1" applyAlignment="1">
      <alignment horizontal="center"/>
      <protection/>
    </xf>
    <xf numFmtId="176" fontId="6" fillId="0" borderId="46" xfId="62" applyNumberFormat="1" applyFont="1" applyBorder="1" applyAlignment="1">
      <alignment horizontal="right"/>
      <protection/>
    </xf>
    <xf numFmtId="176" fontId="6" fillId="0" borderId="47" xfId="62" applyNumberFormat="1" applyFont="1" applyBorder="1" applyAlignment="1">
      <alignment horizontal="right"/>
      <protection/>
    </xf>
    <xf numFmtId="176" fontId="6" fillId="0" borderId="47" xfId="62" applyNumberFormat="1" applyFont="1" applyBorder="1" applyAlignment="1">
      <alignment horizontal="center"/>
      <protection/>
    </xf>
    <xf numFmtId="176" fontId="6" fillId="0" borderId="68" xfId="62" applyNumberFormat="1" applyFont="1" applyBorder="1" applyAlignment="1">
      <alignment horizontal="center"/>
      <protection/>
    </xf>
    <xf numFmtId="176" fontId="6" fillId="0" borderId="68" xfId="62" applyNumberFormat="1" applyFont="1" applyBorder="1" applyAlignment="1">
      <alignment horizontal="right"/>
      <protection/>
    </xf>
    <xf numFmtId="176" fontId="6" fillId="0" borderId="67" xfId="62" applyNumberFormat="1" applyFont="1" applyBorder="1" applyAlignment="1">
      <alignment horizontal="right"/>
      <protection/>
    </xf>
    <xf numFmtId="176" fontId="6" fillId="0" borderId="69" xfId="62" applyNumberFormat="1" applyFont="1" applyBorder="1" applyAlignment="1">
      <alignment horizontal="right"/>
      <protection/>
    </xf>
    <xf numFmtId="0" fontId="4" fillId="0" borderId="0" xfId="62" applyFont="1" applyAlignment="1">
      <alignment/>
      <protection/>
    </xf>
    <xf numFmtId="0" fontId="9" fillId="0" borderId="79" xfId="62" applyFont="1" applyBorder="1" applyAlignment="1">
      <alignment horizontal="center"/>
      <protection/>
    </xf>
    <xf numFmtId="176" fontId="6" fillId="0" borderId="45" xfId="51" applyNumberFormat="1" applyFont="1" applyFill="1" applyBorder="1" applyAlignment="1">
      <alignment horizontal="right" vertical="center"/>
    </xf>
    <xf numFmtId="176" fontId="6" fillId="0" borderId="60" xfId="62" applyNumberFormat="1" applyFont="1" applyFill="1" applyBorder="1" applyAlignment="1">
      <alignment horizontal="center" vertical="center"/>
      <protection/>
    </xf>
    <xf numFmtId="176" fontId="6" fillId="0" borderId="80" xfId="51" applyNumberFormat="1" applyFont="1" applyFill="1" applyBorder="1" applyAlignment="1" applyProtection="1">
      <alignment horizontal="right" vertical="center"/>
      <protection locked="0"/>
    </xf>
    <xf numFmtId="176" fontId="6" fillId="0" borderId="81" xfId="51" applyNumberFormat="1" applyFont="1" applyFill="1" applyBorder="1" applyAlignment="1" applyProtection="1">
      <alignment horizontal="right" vertical="center"/>
      <protection locked="0"/>
    </xf>
    <xf numFmtId="0" fontId="9" fillId="0" borderId="30" xfId="62" applyFont="1" applyBorder="1">
      <alignment/>
      <protection/>
    </xf>
    <xf numFmtId="176" fontId="6" fillId="0" borderId="65" xfId="51" applyNumberFormat="1" applyFont="1" applyFill="1" applyBorder="1" applyAlignment="1">
      <alignment horizontal="right" vertical="center"/>
    </xf>
    <xf numFmtId="176" fontId="6" fillId="0" borderId="82" xfId="62" applyNumberFormat="1" applyFont="1" applyFill="1" applyBorder="1" applyAlignment="1">
      <alignment horizontal="right" vertical="center"/>
      <protection/>
    </xf>
    <xf numFmtId="176" fontId="6" fillId="0" borderId="81" xfId="51" applyNumberFormat="1" applyFont="1" applyFill="1" applyBorder="1" applyAlignment="1">
      <alignment horizontal="right" vertical="center"/>
    </xf>
    <xf numFmtId="176" fontId="6" fillId="0" borderId="82" xfId="51" applyNumberFormat="1" applyFont="1" applyFill="1" applyBorder="1" applyAlignment="1">
      <alignment horizontal="right" vertical="center"/>
    </xf>
    <xf numFmtId="176" fontId="6" fillId="0" borderId="80" xfId="51" applyNumberFormat="1" applyFont="1" applyFill="1" applyBorder="1" applyAlignment="1">
      <alignment horizontal="right" vertical="center"/>
    </xf>
    <xf numFmtId="176" fontId="6" fillId="0" borderId="83" xfId="62" applyNumberFormat="1" applyFont="1" applyFill="1" applyBorder="1" applyAlignment="1">
      <alignment horizontal="center" vertical="center"/>
      <protection/>
    </xf>
    <xf numFmtId="2" fontId="10" fillId="0" borderId="0" xfId="62" applyNumberFormat="1" applyFont="1" applyAlignment="1">
      <alignment horizontal="left"/>
      <protection/>
    </xf>
    <xf numFmtId="2" fontId="4" fillId="0" borderId="0" xfId="62" applyNumberFormat="1" applyFont="1">
      <alignment/>
      <protection/>
    </xf>
    <xf numFmtId="2" fontId="6" fillId="0" borderId="63" xfId="62" applyNumberFormat="1" applyFont="1" applyBorder="1" applyAlignment="1">
      <alignment/>
      <protection/>
    </xf>
    <xf numFmtId="2" fontId="6" fillId="0" borderId="0" xfId="62" applyNumberFormat="1" applyFont="1" applyBorder="1" applyAlignment="1">
      <alignment horizontal="left"/>
      <protection/>
    </xf>
    <xf numFmtId="2" fontId="6" fillId="0" borderId="0" xfId="62" applyNumberFormat="1" applyFont="1" applyBorder="1" applyAlignment="1">
      <alignment horizontal="right"/>
      <protection/>
    </xf>
    <xf numFmtId="2" fontId="4" fillId="0" borderId="29" xfId="62" applyNumberFormat="1" applyFont="1" applyBorder="1" applyAlignment="1">
      <alignment vertical="center"/>
      <protection/>
    </xf>
    <xf numFmtId="2" fontId="4" fillId="0" borderId="30" xfId="62" applyNumberFormat="1" applyFont="1" applyBorder="1" applyAlignment="1">
      <alignment vertical="center"/>
      <protection/>
    </xf>
    <xf numFmtId="0" fontId="4" fillId="0" borderId="45" xfId="62" applyFont="1" applyFill="1" applyBorder="1" applyAlignment="1" quotePrefix="1">
      <alignment horizontal="center" vertical="center"/>
      <protection/>
    </xf>
    <xf numFmtId="0" fontId="4" fillId="0" borderId="37" xfId="62" applyFont="1" applyFill="1" applyBorder="1" applyAlignment="1" quotePrefix="1">
      <alignment horizontal="center" vertical="center"/>
      <protection/>
    </xf>
    <xf numFmtId="0" fontId="4" fillId="0" borderId="0" xfId="62" applyFont="1" applyBorder="1" applyAlignment="1" quotePrefix="1">
      <alignment horizontal="center" vertical="center"/>
      <protection/>
    </xf>
    <xf numFmtId="176" fontId="6" fillId="0" borderId="68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176" fontId="6" fillId="0" borderId="58" xfId="62" applyNumberFormat="1" applyFont="1" applyFill="1" applyBorder="1" applyAlignment="1">
      <alignment horizontal="right" vertical="center"/>
      <protection/>
    </xf>
    <xf numFmtId="176" fontId="6" fillId="0" borderId="46" xfId="62" applyNumberFormat="1" applyFont="1" applyFill="1" applyBorder="1" applyAlignment="1">
      <alignment horizontal="right" vertical="center"/>
      <protection/>
    </xf>
    <xf numFmtId="0" fontId="4" fillId="0" borderId="84" xfId="62" applyFont="1" applyFill="1" applyBorder="1">
      <alignment/>
      <protection/>
    </xf>
    <xf numFmtId="176" fontId="6" fillId="0" borderId="34" xfId="62" applyNumberFormat="1" applyFont="1" applyFill="1" applyBorder="1" applyAlignment="1">
      <alignment horizontal="right" vertical="center"/>
      <protection/>
    </xf>
    <xf numFmtId="0" fontId="6" fillId="0" borderId="85" xfId="62" applyFont="1" applyFill="1" applyBorder="1" applyAlignment="1" applyProtection="1">
      <alignment horizontal="distributed" vertical="center"/>
      <protection locked="0"/>
    </xf>
    <xf numFmtId="176" fontId="6" fillId="0" borderId="50" xfId="62" applyNumberFormat="1" applyFont="1" applyFill="1" applyBorder="1" applyAlignment="1">
      <alignment horizontal="right" vertical="center"/>
      <protection/>
    </xf>
    <xf numFmtId="176" fontId="6" fillId="0" borderId="31" xfId="62" applyNumberFormat="1" applyFont="1" applyFill="1" applyBorder="1" applyAlignment="1">
      <alignment horizontal="right" vertical="center"/>
      <protection/>
    </xf>
    <xf numFmtId="176" fontId="6" fillId="0" borderId="86" xfId="62" applyNumberFormat="1" applyFont="1" applyFill="1" applyBorder="1" applyAlignment="1">
      <alignment horizontal="right" vertical="center"/>
      <protection/>
    </xf>
    <xf numFmtId="0" fontId="6" fillId="0" borderId="87" xfId="62" applyFont="1" applyFill="1" applyBorder="1" applyAlignment="1" applyProtection="1">
      <alignment horizontal="distributed" vertical="center"/>
      <protection locked="0"/>
    </xf>
    <xf numFmtId="176" fontId="6" fillId="0" borderId="88" xfId="51" applyNumberFormat="1" applyFont="1" applyFill="1" applyBorder="1" applyAlignment="1">
      <alignment horizontal="right" vertical="center"/>
    </xf>
    <xf numFmtId="176" fontId="6" fillId="0" borderId="53" xfId="62" applyNumberFormat="1" applyFont="1" applyFill="1" applyBorder="1" applyAlignment="1">
      <alignment horizontal="right" vertical="center"/>
      <protection/>
    </xf>
    <xf numFmtId="176" fontId="6" fillId="0" borderId="89" xfId="62" applyNumberFormat="1" applyFont="1" applyFill="1" applyBorder="1" applyAlignment="1">
      <alignment horizontal="center" vertical="center"/>
      <protection/>
    </xf>
    <xf numFmtId="176" fontId="6" fillId="0" borderId="90" xfId="62" applyNumberFormat="1" applyFont="1" applyFill="1" applyBorder="1" applyAlignment="1">
      <alignment horizontal="center" vertical="center"/>
      <protection/>
    </xf>
    <xf numFmtId="176" fontId="6" fillId="0" borderId="91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Border="1" applyAlignment="1">
      <alignment horizontal="center" vertical="center"/>
      <protection/>
    </xf>
    <xf numFmtId="176" fontId="6" fillId="0" borderId="92" xfId="62" applyNumberFormat="1" applyFont="1" applyFill="1" applyBorder="1" applyAlignment="1">
      <alignment horizontal="center" vertical="center"/>
      <protection/>
    </xf>
    <xf numFmtId="176" fontId="6" fillId="0" borderId="93" xfId="62" applyNumberFormat="1" applyFont="1" applyFill="1" applyBorder="1" applyAlignment="1">
      <alignment horizontal="center" vertical="center"/>
      <protection/>
    </xf>
    <xf numFmtId="176" fontId="6" fillId="0" borderId="94" xfId="62" applyNumberFormat="1" applyFont="1" applyFill="1" applyBorder="1" applyAlignment="1">
      <alignment horizontal="center" vertical="center"/>
      <protection/>
    </xf>
    <xf numFmtId="176" fontId="6" fillId="0" borderId="95" xfId="62" applyNumberFormat="1" applyFont="1" applyFill="1" applyBorder="1" applyAlignment="1">
      <alignment horizontal="center" vertical="center"/>
      <protection/>
    </xf>
    <xf numFmtId="176" fontId="6" fillId="0" borderId="96" xfId="62" applyNumberFormat="1" applyFont="1" applyFill="1" applyBorder="1" applyAlignment="1">
      <alignment horizontal="center" vertical="center"/>
      <protection/>
    </xf>
    <xf numFmtId="176" fontId="6" fillId="0" borderId="97" xfId="62" applyNumberFormat="1" applyFont="1" applyFill="1" applyBorder="1" applyAlignment="1">
      <alignment horizontal="center" vertical="center"/>
      <protection/>
    </xf>
    <xf numFmtId="176" fontId="6" fillId="0" borderId="69" xfId="62" applyNumberFormat="1" applyFont="1" applyFill="1" applyBorder="1" applyAlignment="1">
      <alignment horizontal="right" vertical="center"/>
      <protection/>
    </xf>
    <xf numFmtId="176" fontId="6" fillId="0" borderId="67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horizontal="right"/>
      <protection/>
    </xf>
    <xf numFmtId="0" fontId="4" fillId="0" borderId="57" xfId="62" applyFont="1" applyFill="1" applyBorder="1" applyAlignment="1" quotePrefix="1">
      <alignment horizontal="center" vertical="center"/>
      <protection/>
    </xf>
    <xf numFmtId="176" fontId="6" fillId="0" borderId="37" xfId="51" applyNumberFormat="1" applyFont="1" applyFill="1" applyBorder="1" applyAlignment="1" applyProtection="1">
      <alignment horizontal="right" vertical="center"/>
      <protection locked="0"/>
    </xf>
    <xf numFmtId="176" fontId="6" fillId="0" borderId="45" xfId="51" applyNumberFormat="1" applyFont="1" applyFill="1" applyBorder="1" applyAlignment="1" applyProtection="1">
      <alignment horizontal="right" vertical="center"/>
      <protection locked="0"/>
    </xf>
    <xf numFmtId="176" fontId="6" fillId="0" borderId="15" xfId="51" applyNumberFormat="1" applyFont="1" applyFill="1" applyBorder="1" applyAlignment="1">
      <alignment horizontal="right" vertical="center"/>
    </xf>
    <xf numFmtId="176" fontId="6" fillId="0" borderId="15" xfId="51" applyNumberFormat="1" applyFont="1" applyFill="1" applyBorder="1" applyAlignment="1" applyProtection="1">
      <alignment horizontal="right" vertical="center"/>
      <protection locked="0"/>
    </xf>
    <xf numFmtId="0" fontId="6" fillId="0" borderId="29" xfId="62" applyFont="1" applyFill="1" applyBorder="1" applyAlignment="1">
      <alignment vertical="center" shrinkToFit="1"/>
      <protection/>
    </xf>
    <xf numFmtId="0" fontId="6" fillId="0" borderId="30" xfId="62" applyFont="1" applyFill="1" applyBorder="1" applyAlignment="1" applyProtection="1">
      <alignment vertical="center" shrinkToFit="1"/>
      <protection locked="0"/>
    </xf>
    <xf numFmtId="176" fontId="6" fillId="0" borderId="98" xfId="51" applyNumberFormat="1" applyFont="1" applyFill="1" applyBorder="1" applyAlignment="1" applyProtection="1">
      <alignment horizontal="right" vertical="center"/>
      <protection locked="0"/>
    </xf>
    <xf numFmtId="176" fontId="6" fillId="0" borderId="99" xfId="51" applyNumberFormat="1" applyFont="1" applyFill="1" applyBorder="1" applyAlignment="1" applyProtection="1">
      <alignment horizontal="right" vertical="center"/>
      <protection locked="0"/>
    </xf>
    <xf numFmtId="176" fontId="6" fillId="0" borderId="100" xfId="51" applyNumberFormat="1" applyFont="1" applyFill="1" applyBorder="1" applyAlignment="1" applyProtection="1">
      <alignment horizontal="right" vertical="center"/>
      <protection locked="0"/>
    </xf>
    <xf numFmtId="176" fontId="6" fillId="0" borderId="101" xfId="62" applyNumberFormat="1" applyFont="1" applyFill="1" applyBorder="1" applyAlignment="1">
      <alignment horizontal="right" vertical="center"/>
      <protection/>
    </xf>
    <xf numFmtId="176" fontId="6" fillId="0" borderId="102" xfId="62" applyNumberFormat="1" applyFont="1" applyFill="1" applyBorder="1" applyAlignment="1">
      <alignment horizontal="right" vertical="center"/>
      <protection/>
    </xf>
    <xf numFmtId="176" fontId="6" fillId="0" borderId="103" xfId="62" applyNumberFormat="1" applyFont="1" applyFill="1" applyBorder="1" applyAlignment="1">
      <alignment horizontal="right" vertical="center"/>
      <protection/>
    </xf>
    <xf numFmtId="176" fontId="6" fillId="0" borderId="65" xfId="62" applyNumberFormat="1" applyFont="1" applyFill="1" applyBorder="1" applyAlignment="1">
      <alignment horizontal="right" vertical="center"/>
      <protection/>
    </xf>
    <xf numFmtId="176" fontId="6" fillId="0" borderId="104" xfId="62" applyNumberFormat="1" applyFont="1" applyFill="1" applyBorder="1" applyAlignment="1">
      <alignment horizontal="right" vertical="center"/>
      <protection/>
    </xf>
    <xf numFmtId="176" fontId="6" fillId="0" borderId="105" xfId="51" applyNumberFormat="1" applyFont="1" applyFill="1" applyBorder="1" applyAlignment="1">
      <alignment horizontal="right" vertical="center"/>
    </xf>
    <xf numFmtId="0" fontId="4" fillId="0" borderId="98" xfId="62" applyFont="1" applyFill="1" applyBorder="1" applyAlignment="1" quotePrefix="1">
      <alignment horizontal="center" vertical="center"/>
      <protection/>
    </xf>
    <xf numFmtId="176" fontId="6" fillId="0" borderId="64" xfId="62" applyNumberFormat="1" applyFont="1" applyFill="1" applyBorder="1" applyAlignment="1">
      <alignment horizontal="right" vertical="center"/>
      <protection/>
    </xf>
    <xf numFmtId="176" fontId="6" fillId="0" borderId="106" xfId="51" applyNumberFormat="1" applyFont="1" applyFill="1" applyBorder="1" applyAlignment="1">
      <alignment horizontal="right" vertical="center"/>
    </xf>
    <xf numFmtId="176" fontId="6" fillId="0" borderId="107" xfId="62" applyNumberFormat="1" applyFont="1" applyFill="1" applyBorder="1" applyAlignment="1">
      <alignment horizontal="center" vertical="center"/>
      <protection/>
    </xf>
    <xf numFmtId="176" fontId="6" fillId="0" borderId="108" xfId="62" applyNumberFormat="1" applyFont="1" applyFill="1" applyBorder="1" applyAlignment="1">
      <alignment horizontal="center" vertical="center"/>
      <protection/>
    </xf>
    <xf numFmtId="176" fontId="6" fillId="0" borderId="109" xfId="62" applyNumberFormat="1" applyFont="1" applyFill="1" applyBorder="1" applyAlignment="1">
      <alignment horizontal="center" vertical="center"/>
      <protection/>
    </xf>
    <xf numFmtId="2" fontId="10" fillId="0" borderId="0" xfId="62" applyNumberFormat="1" applyFont="1" applyFill="1" applyAlignment="1">
      <alignment horizontal="left"/>
      <protection/>
    </xf>
    <xf numFmtId="2" fontId="4" fillId="0" borderId="0" xfId="62" applyNumberFormat="1" applyFont="1" applyFill="1">
      <alignment/>
      <protection/>
    </xf>
    <xf numFmtId="2" fontId="6" fillId="0" borderId="63" xfId="62" applyNumberFormat="1" applyFont="1" applyFill="1" applyBorder="1" applyAlignment="1">
      <alignment/>
      <protection/>
    </xf>
    <xf numFmtId="0" fontId="6" fillId="0" borderId="63" xfId="62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left"/>
      <protection/>
    </xf>
    <xf numFmtId="2" fontId="4" fillId="0" borderId="29" xfId="62" applyNumberFormat="1" applyFont="1" applyFill="1" applyBorder="1" applyAlignment="1">
      <alignment vertical="center"/>
      <protection/>
    </xf>
    <xf numFmtId="2" fontId="4" fillId="0" borderId="30" xfId="62" applyNumberFormat="1" applyFont="1" applyFill="1" applyBorder="1" applyAlignment="1">
      <alignment vertical="center"/>
      <protection/>
    </xf>
    <xf numFmtId="0" fontId="4" fillId="0" borderId="110" xfId="62" applyFont="1" applyFill="1" applyBorder="1" applyAlignment="1" quotePrefix="1">
      <alignment horizontal="center" vertical="center"/>
      <protection/>
    </xf>
    <xf numFmtId="176" fontId="6" fillId="0" borderId="111" xfId="62" applyNumberFormat="1" applyFont="1" applyFill="1" applyBorder="1" applyAlignment="1">
      <alignment horizontal="right" vertical="center"/>
      <protection/>
    </xf>
    <xf numFmtId="176" fontId="6" fillId="0" borderId="112" xfId="62" applyNumberFormat="1" applyFont="1" applyFill="1" applyBorder="1" applyAlignment="1">
      <alignment horizontal="right" vertical="center"/>
      <protection/>
    </xf>
    <xf numFmtId="176" fontId="6" fillId="0" borderId="113" xfId="62" applyNumberFormat="1" applyFont="1" applyFill="1" applyBorder="1" applyAlignment="1">
      <alignment horizontal="right" vertical="center"/>
      <protection/>
    </xf>
    <xf numFmtId="176" fontId="6" fillId="0" borderId="114" xfId="51" applyNumberFormat="1" applyFont="1" applyFill="1" applyBorder="1" applyAlignment="1">
      <alignment horizontal="right" vertical="center"/>
    </xf>
    <xf numFmtId="176" fontId="6" fillId="0" borderId="115" xfId="62" applyNumberFormat="1" applyFont="1" applyFill="1" applyBorder="1" applyAlignment="1">
      <alignment horizontal="right" vertical="center"/>
      <protection/>
    </xf>
    <xf numFmtId="176" fontId="6" fillId="0" borderId="84" xfId="62" applyNumberFormat="1" applyFont="1" applyFill="1" applyBorder="1" applyAlignment="1">
      <alignment horizontal="center" vertical="center"/>
      <protection/>
    </xf>
    <xf numFmtId="176" fontId="6" fillId="0" borderId="116" xfId="62" applyNumberFormat="1" applyFont="1" applyFill="1" applyBorder="1" applyAlignment="1">
      <alignment horizontal="right" vertical="center"/>
      <protection/>
    </xf>
    <xf numFmtId="176" fontId="6" fillId="0" borderId="51" xfId="62" applyNumberFormat="1" applyFont="1" applyFill="1" applyBorder="1" applyAlignment="1">
      <alignment horizontal="right" vertical="center"/>
      <protection/>
    </xf>
    <xf numFmtId="176" fontId="6" fillId="0" borderId="117" xfId="62" applyNumberFormat="1" applyFont="1" applyFill="1" applyBorder="1" applyAlignment="1">
      <alignment horizontal="right" vertical="center"/>
      <protection/>
    </xf>
    <xf numFmtId="176" fontId="6" fillId="0" borderId="111" xfId="51" applyNumberFormat="1" applyFont="1" applyFill="1" applyBorder="1" applyAlignment="1">
      <alignment horizontal="right" vertical="center"/>
    </xf>
    <xf numFmtId="176" fontId="6" fillId="0" borderId="118" xfId="62" applyNumberFormat="1" applyFont="1" applyFill="1" applyBorder="1" applyAlignment="1">
      <alignment horizontal="right" vertical="center"/>
      <protection/>
    </xf>
    <xf numFmtId="176" fontId="6" fillId="0" borderId="119" xfId="51" applyNumberFormat="1" applyFont="1" applyFill="1" applyBorder="1" applyAlignment="1">
      <alignment horizontal="right" vertical="center"/>
    </xf>
    <xf numFmtId="176" fontId="6" fillId="0" borderId="120" xfId="51" applyNumberFormat="1" applyFont="1" applyFill="1" applyBorder="1" applyAlignment="1" applyProtection="1">
      <alignment horizontal="right" vertical="center"/>
      <protection locked="0"/>
    </xf>
    <xf numFmtId="176" fontId="6" fillId="0" borderId="119" xfId="51" applyNumberFormat="1" applyFont="1" applyFill="1" applyBorder="1" applyAlignment="1" applyProtection="1">
      <alignment horizontal="right" vertical="center"/>
      <protection locked="0"/>
    </xf>
    <xf numFmtId="176" fontId="6" fillId="0" borderId="118" xfId="51" applyNumberFormat="1" applyFont="1" applyFill="1" applyBorder="1" applyAlignment="1">
      <alignment horizontal="right" vertical="center"/>
    </xf>
    <xf numFmtId="176" fontId="6" fillId="0" borderId="120" xfId="51" applyNumberFormat="1" applyFont="1" applyFill="1" applyBorder="1" applyAlignment="1">
      <alignment horizontal="right" vertical="center"/>
    </xf>
    <xf numFmtId="0" fontId="4" fillId="0" borderId="0" xfId="62" applyFont="1" applyFill="1" applyBorder="1">
      <alignment/>
      <protection/>
    </xf>
    <xf numFmtId="0" fontId="4" fillId="0" borderId="0" xfId="62" applyFont="1" applyFill="1" applyAlignment="1">
      <alignment shrinkToFit="1"/>
      <protection/>
    </xf>
    <xf numFmtId="0" fontId="6" fillId="0" borderId="15" xfId="62" applyFont="1" applyFill="1" applyBorder="1" applyAlignment="1">
      <alignment vertical="center"/>
      <protection/>
    </xf>
    <xf numFmtId="176" fontId="49" fillId="0" borderId="53" xfId="62" applyNumberFormat="1" applyFont="1" applyFill="1" applyBorder="1" applyAlignment="1">
      <alignment horizontal="right" vertical="center"/>
      <protection/>
    </xf>
    <xf numFmtId="3" fontId="6" fillId="0" borderId="34" xfId="62" applyNumberFormat="1" applyFont="1" applyFill="1" applyBorder="1" applyAlignment="1">
      <alignment horizontal="right" vertical="center" shrinkToFit="1"/>
      <protection/>
    </xf>
    <xf numFmtId="3" fontId="6" fillId="0" borderId="78" xfId="62" applyNumberFormat="1" applyFont="1" applyFill="1" applyBorder="1" applyAlignment="1">
      <alignment horizontal="center" vertical="center" shrinkToFit="1"/>
      <protection/>
    </xf>
    <xf numFmtId="38" fontId="6" fillId="0" borderId="48" xfId="51" applyFont="1" applyFill="1" applyBorder="1" applyAlignment="1">
      <alignment horizontal="right" vertical="center" shrinkToFit="1"/>
    </xf>
    <xf numFmtId="3" fontId="6" fillId="0" borderId="34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46" xfId="62" applyNumberFormat="1" applyFont="1" applyFill="1" applyBorder="1" applyAlignment="1" applyProtection="1">
      <alignment horizontal="center" vertical="center" shrinkToFit="1"/>
      <protection locked="0"/>
    </xf>
    <xf numFmtId="38" fontId="6" fillId="0" borderId="32" xfId="51" applyFont="1" applyFill="1" applyBorder="1" applyAlignment="1">
      <alignment horizontal="center" vertical="center" shrinkToFit="1"/>
    </xf>
    <xf numFmtId="3" fontId="6" fillId="0" borderId="46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32" xfId="62" applyNumberFormat="1" applyFont="1" applyFill="1" applyBorder="1" applyAlignment="1">
      <alignment horizontal="right" vertical="center" shrinkToFit="1"/>
      <protection/>
    </xf>
    <xf numFmtId="3" fontId="6" fillId="0" borderId="35" xfId="62" applyNumberFormat="1" applyFont="1" applyFill="1" applyBorder="1" applyAlignment="1">
      <alignment horizontal="right" vertical="center" shrinkToFit="1"/>
      <protection/>
    </xf>
    <xf numFmtId="38" fontId="6" fillId="0" borderId="35" xfId="51" applyFont="1" applyFill="1" applyBorder="1" applyAlignment="1">
      <alignment horizontal="right" vertical="center" shrinkToFit="1"/>
    </xf>
    <xf numFmtId="38" fontId="6" fillId="0" borderId="36" xfId="51" applyFont="1" applyFill="1" applyBorder="1" applyAlignment="1">
      <alignment horizontal="right" vertical="center" shrinkToFit="1"/>
    </xf>
    <xf numFmtId="38" fontId="6" fillId="0" borderId="37" xfId="51" applyFont="1" applyFill="1" applyBorder="1" applyAlignment="1" applyProtection="1">
      <alignment horizontal="right" vertical="center" shrinkToFit="1"/>
      <protection locked="0"/>
    </xf>
    <xf numFmtId="3" fontId="6" fillId="0" borderId="42" xfId="62" applyNumberFormat="1" applyFont="1" applyFill="1" applyBorder="1" applyAlignment="1">
      <alignment horizontal="right" vertical="center" shrinkToFit="1"/>
      <protection/>
    </xf>
    <xf numFmtId="3" fontId="6" fillId="0" borderId="42" xfId="62" applyNumberFormat="1" applyFont="1" applyFill="1" applyBorder="1" applyAlignment="1" applyProtection="1">
      <alignment horizontal="right" vertical="center" shrinkToFit="1"/>
      <protection locked="0"/>
    </xf>
    <xf numFmtId="38" fontId="6" fillId="0" borderId="43" xfId="51" applyFont="1" applyFill="1" applyBorder="1" applyAlignment="1">
      <alignment horizontal="right" vertical="center" shrinkToFit="1"/>
    </xf>
    <xf numFmtId="3" fontId="6" fillId="0" borderId="43" xfId="62" applyNumberFormat="1" applyFont="1" applyFill="1" applyBorder="1" applyAlignment="1">
      <alignment horizontal="right" vertical="center" shrinkToFit="1"/>
      <protection/>
    </xf>
    <xf numFmtId="38" fontId="6" fillId="0" borderId="44" xfId="51" applyFont="1" applyFill="1" applyBorder="1" applyAlignment="1">
      <alignment horizontal="right" vertical="center" shrinkToFit="1"/>
    </xf>
    <xf numFmtId="38" fontId="6" fillId="0" borderId="45" xfId="51" applyFont="1" applyFill="1" applyBorder="1" applyAlignment="1" applyProtection="1">
      <alignment horizontal="right" vertical="center" shrinkToFit="1"/>
      <protection locked="0"/>
    </xf>
    <xf numFmtId="38" fontId="6" fillId="0" borderId="1" xfId="51" applyFont="1" applyFill="1" applyBorder="1" applyAlignment="1">
      <alignment horizontal="right" vertical="center" shrinkToFit="1"/>
    </xf>
    <xf numFmtId="38" fontId="6" fillId="0" borderId="62" xfId="51" applyFont="1" applyFill="1" applyBorder="1" applyAlignment="1">
      <alignment horizontal="right" vertical="center" shrinkToFit="1"/>
    </xf>
    <xf numFmtId="3" fontId="6" fillId="0" borderId="36" xfId="62" applyNumberFormat="1" applyFont="1" applyFill="1" applyBorder="1" applyAlignment="1">
      <alignment horizontal="right" vertical="center" shrinkToFit="1"/>
      <protection/>
    </xf>
    <xf numFmtId="3" fontId="6" fillId="0" borderId="44" xfId="62" applyNumberFormat="1" applyFont="1" applyFill="1" applyBorder="1" applyAlignment="1">
      <alignment horizontal="right" vertical="center" shrinkToFit="1"/>
      <protection/>
    </xf>
    <xf numFmtId="3" fontId="6" fillId="0" borderId="0" xfId="62" applyNumberFormat="1" applyFont="1" applyFill="1" applyBorder="1" applyAlignment="1">
      <alignment horizontal="right" vertical="center" shrinkToFit="1"/>
      <protection/>
    </xf>
    <xf numFmtId="3" fontId="6" fillId="0" borderId="0" xfId="62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51" applyFont="1" applyFill="1" applyBorder="1" applyAlignment="1">
      <alignment horizontal="right" vertical="center" shrinkToFit="1"/>
    </xf>
    <xf numFmtId="38" fontId="6" fillId="0" borderId="0" xfId="51" applyFont="1" applyFill="1" applyBorder="1" applyAlignment="1" applyProtection="1">
      <alignment horizontal="right" vertical="center" shrinkToFit="1"/>
      <protection locked="0"/>
    </xf>
    <xf numFmtId="3" fontId="6" fillId="0" borderId="53" xfId="62" applyNumberFormat="1" applyFont="1" applyFill="1" applyBorder="1" applyAlignment="1">
      <alignment horizontal="right" vertical="center" shrinkToFit="1"/>
      <protection/>
    </xf>
    <xf numFmtId="38" fontId="6" fillId="0" borderId="55" xfId="51" applyFont="1" applyFill="1" applyBorder="1" applyAlignment="1">
      <alignment horizontal="right" vertical="center" shrinkToFit="1"/>
    </xf>
    <xf numFmtId="3" fontId="6" fillId="0" borderId="56" xfId="62" applyNumberFormat="1" applyFont="1" applyFill="1" applyBorder="1" applyAlignment="1">
      <alignment horizontal="right" vertical="center" shrinkToFit="1"/>
      <protection/>
    </xf>
    <xf numFmtId="38" fontId="6" fillId="0" borderId="63" xfId="51" applyFont="1" applyFill="1" applyBorder="1" applyAlignment="1">
      <alignment horizontal="right" vertical="center" shrinkToFit="1"/>
    </xf>
    <xf numFmtId="38" fontId="6" fillId="0" borderId="57" xfId="51" applyFont="1" applyFill="1" applyBorder="1" applyAlignment="1" applyProtection="1">
      <alignment horizontal="right" vertical="center" shrinkToFit="1"/>
      <protection locked="0"/>
    </xf>
    <xf numFmtId="38" fontId="6" fillId="0" borderId="56" xfId="51" applyFont="1" applyFill="1" applyBorder="1" applyAlignment="1">
      <alignment horizontal="right" vertical="center" shrinkToFit="1"/>
    </xf>
    <xf numFmtId="38" fontId="6" fillId="0" borderId="67" xfId="51" applyFont="1" applyBorder="1" applyAlignment="1">
      <alignment horizontal="right" vertical="center" shrinkToFit="1"/>
    </xf>
    <xf numFmtId="38" fontId="6" fillId="0" borderId="68" xfId="51" applyFont="1" applyBorder="1" applyAlignment="1">
      <alignment horizontal="right" vertical="center" shrinkToFit="1"/>
    </xf>
    <xf numFmtId="38" fontId="6" fillId="0" borderId="69" xfId="51" applyFont="1" applyBorder="1" applyAlignment="1">
      <alignment horizontal="right" vertical="center" shrinkToFit="1"/>
    </xf>
    <xf numFmtId="38" fontId="6" fillId="0" borderId="0" xfId="51" applyFont="1" applyBorder="1" applyAlignment="1">
      <alignment horizontal="right" vertical="center" shrinkToFit="1"/>
    </xf>
    <xf numFmtId="38" fontId="6" fillId="0" borderId="48" xfId="51" applyFont="1" applyFill="1" applyBorder="1" applyAlignment="1">
      <alignment vertical="center" shrinkToFit="1"/>
    </xf>
    <xf numFmtId="38" fontId="6" fillId="0" borderId="49" xfId="51" applyFont="1" applyFill="1" applyBorder="1" applyAlignment="1">
      <alignment vertical="center" shrinkToFit="1"/>
    </xf>
    <xf numFmtId="38" fontId="6" fillId="0" borderId="54" xfId="51" applyFont="1" applyFill="1" applyBorder="1" applyAlignment="1">
      <alignment vertical="center" shrinkToFit="1"/>
    </xf>
    <xf numFmtId="3" fontId="6" fillId="0" borderId="121" xfId="62" applyNumberFormat="1" applyFont="1" applyFill="1" applyBorder="1" applyAlignment="1">
      <alignment horizontal="center" vertical="center" shrinkToFit="1"/>
      <protection/>
    </xf>
    <xf numFmtId="3" fontId="6" fillId="0" borderId="83" xfId="62" applyNumberFormat="1" applyFont="1" applyFill="1" applyBorder="1" applyAlignment="1">
      <alignment horizontal="center" vertical="center" shrinkToFit="1"/>
      <protection/>
    </xf>
    <xf numFmtId="0" fontId="4" fillId="0" borderId="77" xfId="62" applyFont="1" applyBorder="1">
      <alignment/>
      <protection/>
    </xf>
    <xf numFmtId="38" fontId="6" fillId="0" borderId="42" xfId="51" applyFont="1" applyFill="1" applyBorder="1" applyAlignment="1">
      <alignment vertical="center" shrinkToFit="1"/>
    </xf>
    <xf numFmtId="0" fontId="50" fillId="0" borderId="0" xfId="62" applyFont="1" applyAlignment="1">
      <alignment horizontal="left"/>
      <protection/>
    </xf>
    <xf numFmtId="3" fontId="6" fillId="0" borderId="0" xfId="62" applyNumberFormat="1" applyFont="1" applyBorder="1" applyAlignment="1">
      <alignment vertical="center"/>
      <protection/>
    </xf>
    <xf numFmtId="3" fontId="6" fillId="0" borderId="67" xfId="62" applyNumberFormat="1" applyFont="1" applyBorder="1" applyAlignment="1">
      <alignment vertical="center" shrinkToFit="1"/>
      <protection/>
    </xf>
    <xf numFmtId="3" fontId="6" fillId="0" borderId="68" xfId="62" applyNumberFormat="1" applyFont="1" applyBorder="1" applyAlignment="1">
      <alignment vertical="center" shrinkToFit="1"/>
      <protection/>
    </xf>
    <xf numFmtId="3" fontId="6" fillId="0" borderId="69" xfId="62" applyNumberFormat="1" applyFont="1" applyBorder="1" applyAlignment="1">
      <alignment vertical="center" shrinkToFit="1"/>
      <protection/>
    </xf>
    <xf numFmtId="3" fontId="6" fillId="0" borderId="113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16" xfId="62" applyNumberFormat="1" applyFont="1" applyFill="1" applyBorder="1" applyAlignment="1">
      <alignment horizontal="center" vertical="center" shrinkToFit="1"/>
      <protection/>
    </xf>
    <xf numFmtId="3" fontId="6" fillId="0" borderId="114" xfId="62" applyNumberFormat="1" applyFont="1" applyFill="1" applyBorder="1" applyAlignment="1">
      <alignment horizontal="center" vertical="center" shrinkToFit="1"/>
      <protection/>
    </xf>
    <xf numFmtId="3" fontId="6" fillId="0" borderId="115" xfId="62" applyNumberFormat="1" applyFont="1" applyFill="1" applyBorder="1" applyAlignment="1">
      <alignment vertical="center" shrinkToFit="1"/>
      <protection/>
    </xf>
    <xf numFmtId="3" fontId="6" fillId="0" borderId="122" xfId="62" applyNumberFormat="1" applyFont="1" applyFill="1" applyBorder="1" applyAlignment="1">
      <alignment horizontal="center" vertical="center" shrinkToFit="1"/>
      <protection/>
    </xf>
    <xf numFmtId="38" fontId="6" fillId="0" borderId="122" xfId="51" applyFont="1" applyFill="1" applyBorder="1" applyAlignment="1">
      <alignment vertical="center" shrinkToFit="1"/>
    </xf>
    <xf numFmtId="3" fontId="6" fillId="0" borderId="115" xfId="62" applyNumberFormat="1" applyFont="1" applyFill="1" applyBorder="1" applyAlignment="1" applyProtection="1">
      <alignment vertical="center" shrinkToFit="1"/>
      <protection locked="0"/>
    </xf>
    <xf numFmtId="3" fontId="6" fillId="0" borderId="6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23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83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12" xfId="62" applyNumberFormat="1" applyFont="1" applyFill="1" applyBorder="1" applyAlignment="1">
      <alignment horizontal="center" vertical="center" shrinkToFit="1"/>
      <protection/>
    </xf>
    <xf numFmtId="3" fontId="6" fillId="0" borderId="111" xfId="62" applyNumberFormat="1" applyFont="1" applyFill="1" applyBorder="1" applyAlignment="1">
      <alignment horizontal="center" vertical="center" shrinkToFit="1"/>
      <protection/>
    </xf>
    <xf numFmtId="38" fontId="6" fillId="0" borderId="111" xfId="51" applyFont="1" applyFill="1" applyBorder="1" applyAlignment="1">
      <alignment vertical="center" shrinkToFit="1"/>
    </xf>
    <xf numFmtId="3" fontId="6" fillId="0" borderId="111" xfId="62" applyNumberFormat="1" applyFont="1" applyFill="1" applyBorder="1" applyAlignment="1">
      <alignment vertical="center" shrinkToFit="1"/>
      <protection/>
    </xf>
    <xf numFmtId="38" fontId="6" fillId="0" borderId="118" xfId="51" applyFont="1" applyFill="1" applyBorder="1" applyAlignment="1">
      <alignment vertical="center" shrinkToFit="1"/>
    </xf>
    <xf numFmtId="38" fontId="6" fillId="0" borderId="110" xfId="51" applyFont="1" applyFill="1" applyBorder="1" applyAlignment="1" applyProtection="1">
      <alignment vertical="center" shrinkToFit="1"/>
      <protection locked="0"/>
    </xf>
    <xf numFmtId="3" fontId="6" fillId="0" borderId="121" xfId="62" applyNumberFormat="1" applyFont="1" applyFill="1" applyBorder="1" applyAlignment="1" applyProtection="1">
      <alignment horizontal="center" vertical="center" shrinkToFit="1"/>
      <protection locked="0"/>
    </xf>
    <xf numFmtId="38" fontId="6" fillId="0" borderId="119" xfId="51" applyFont="1" applyFill="1" applyBorder="1" applyAlignment="1">
      <alignment vertical="center" shrinkToFit="1"/>
    </xf>
    <xf numFmtId="3" fontId="6" fillId="0" borderId="118" xfId="62" applyNumberFormat="1" applyFont="1" applyFill="1" applyBorder="1" applyAlignment="1">
      <alignment vertical="center" shrinkToFit="1"/>
      <protection/>
    </xf>
    <xf numFmtId="0" fontId="50" fillId="0" borderId="0" xfId="62" applyFont="1" applyAlignment="1">
      <alignment horizontal="left"/>
      <protection/>
    </xf>
    <xf numFmtId="49" fontId="4" fillId="0" borderId="110" xfId="62" applyNumberFormat="1" applyFont="1" applyBorder="1" applyAlignment="1">
      <alignment horizontal="center" vertical="center"/>
      <protection/>
    </xf>
    <xf numFmtId="38" fontId="6" fillId="0" borderId="117" xfId="51" applyFont="1" applyBorder="1" applyAlignment="1">
      <alignment vertical="center" shrinkToFit="1"/>
    </xf>
    <xf numFmtId="3" fontId="6" fillId="0" borderId="115" xfId="62" applyNumberFormat="1" applyFont="1" applyBorder="1" applyAlignment="1">
      <alignment vertical="center" shrinkToFit="1"/>
      <protection/>
    </xf>
    <xf numFmtId="3" fontId="6" fillId="0" borderId="117" xfId="62" applyNumberFormat="1" applyFont="1" applyBorder="1" applyAlignment="1">
      <alignment vertical="center" shrinkToFit="1"/>
      <protection/>
    </xf>
    <xf numFmtId="3" fontId="6" fillId="0" borderId="34" xfId="62" applyNumberFormat="1" applyFont="1" applyFill="1" applyBorder="1" applyAlignment="1">
      <alignment horizontal="center" vertical="center" shrinkToFit="1"/>
      <protection/>
    </xf>
    <xf numFmtId="38" fontId="6" fillId="0" borderId="45" xfId="51" applyFont="1" applyFill="1" applyBorder="1" applyAlignment="1">
      <alignment vertical="center" shrinkToFit="1"/>
    </xf>
    <xf numFmtId="2" fontId="4" fillId="0" borderId="63" xfId="62" applyNumberFormat="1" applyFont="1" applyBorder="1" applyAlignment="1">
      <alignment/>
      <protection/>
    </xf>
    <xf numFmtId="2" fontId="4" fillId="0" borderId="0" xfId="62" applyNumberFormat="1" applyFont="1" applyBorder="1" applyAlignment="1">
      <alignment/>
      <protection/>
    </xf>
    <xf numFmtId="0" fontId="4" fillId="0" borderId="37" xfId="62" applyFont="1" applyBorder="1" applyAlignment="1" quotePrefix="1">
      <alignment horizontal="center" vertical="center"/>
      <protection/>
    </xf>
    <xf numFmtId="176" fontId="6" fillId="0" borderId="68" xfId="62" applyNumberFormat="1" applyFont="1" applyBorder="1" applyAlignment="1">
      <alignment horizontal="right" vertical="center"/>
      <protection/>
    </xf>
    <xf numFmtId="176" fontId="6" fillId="0" borderId="124" xfId="62" applyNumberFormat="1" applyFont="1" applyFill="1" applyBorder="1" applyAlignment="1">
      <alignment horizontal="right" vertical="center"/>
      <protection/>
    </xf>
    <xf numFmtId="176" fontId="6" fillId="0" borderId="125" xfId="62" applyNumberFormat="1" applyFont="1" applyFill="1" applyBorder="1" applyAlignment="1">
      <alignment horizontal="right" vertical="center"/>
      <protection/>
    </xf>
    <xf numFmtId="176" fontId="6" fillId="0" borderId="88" xfId="62" applyNumberFormat="1" applyFont="1" applyFill="1" applyBorder="1" applyAlignment="1">
      <alignment horizontal="right" vertical="center"/>
      <protection/>
    </xf>
    <xf numFmtId="176" fontId="6" fillId="0" borderId="36" xfId="62" applyNumberFormat="1" applyFont="1" applyFill="1" applyBorder="1" applyAlignment="1">
      <alignment horizontal="center" vertical="center"/>
      <protection/>
    </xf>
    <xf numFmtId="176" fontId="6" fillId="0" borderId="44" xfId="62" applyNumberFormat="1" applyFont="1" applyFill="1" applyBorder="1" applyAlignment="1">
      <alignment horizontal="center" vertical="center"/>
      <protection/>
    </xf>
    <xf numFmtId="176" fontId="6" fillId="0" borderId="78" xfId="51" applyNumberFormat="1" applyFont="1" applyFill="1" applyBorder="1" applyAlignment="1" applyProtection="1">
      <alignment horizontal="right" vertical="center"/>
      <protection locked="0"/>
    </xf>
    <xf numFmtId="176" fontId="6" fillId="0" borderId="126" xfId="51" applyNumberFormat="1" applyFont="1" applyFill="1" applyBorder="1" applyAlignment="1" applyProtection="1">
      <alignment horizontal="right" vertical="center"/>
      <protection locked="0"/>
    </xf>
    <xf numFmtId="0" fontId="4" fillId="0" borderId="45" xfId="62" applyFont="1" applyBorder="1" applyAlignment="1" quotePrefix="1">
      <alignment horizontal="center" vertical="center"/>
      <protection/>
    </xf>
    <xf numFmtId="176" fontId="6" fillId="0" borderId="67" xfId="62" applyNumberFormat="1" applyFont="1" applyBorder="1" applyAlignment="1">
      <alignment horizontal="right" vertical="center"/>
      <protection/>
    </xf>
    <xf numFmtId="2" fontId="50" fillId="0" borderId="0" xfId="62" applyNumberFormat="1" applyFont="1" applyAlignment="1">
      <alignment horizontal="left"/>
      <protection/>
    </xf>
    <xf numFmtId="0" fontId="4" fillId="0" borderId="57" xfId="62" applyFont="1" applyBorder="1" applyAlignment="1" quotePrefix="1">
      <alignment horizontal="center" vertical="center"/>
      <protection/>
    </xf>
    <xf numFmtId="176" fontId="6" fillId="0" borderId="69" xfId="62" applyNumberFormat="1" applyFont="1" applyBorder="1" applyAlignment="1">
      <alignment horizontal="right" vertical="center"/>
      <protection/>
    </xf>
    <xf numFmtId="176" fontId="6" fillId="0" borderId="105" xfId="62" applyNumberFormat="1" applyFont="1" applyFill="1" applyBorder="1" applyAlignment="1">
      <alignment horizontal="right" vertical="center"/>
      <protection/>
    </xf>
    <xf numFmtId="176" fontId="6" fillId="0" borderId="56" xfId="62" applyNumberFormat="1" applyFont="1" applyFill="1" applyBorder="1" applyAlignment="1">
      <alignment horizontal="center" vertical="center"/>
      <protection/>
    </xf>
    <xf numFmtId="176" fontId="6" fillId="0" borderId="57" xfId="51" applyNumberFormat="1" applyFont="1" applyFill="1" applyBorder="1" applyAlignment="1" applyProtection="1">
      <alignment horizontal="right" vertical="center"/>
      <protection locked="0"/>
    </xf>
    <xf numFmtId="2" fontId="4" fillId="0" borderId="0" xfId="62" applyNumberFormat="1" applyFont="1" applyBorder="1" applyAlignment="1">
      <alignment horizontal="right"/>
      <protection/>
    </xf>
    <xf numFmtId="3" fontId="6" fillId="0" borderId="43" xfId="62" applyNumberFormat="1" applyFont="1" applyBorder="1" applyAlignment="1">
      <alignment horizontal="center" vertical="center" shrinkToFit="1"/>
      <protection/>
    </xf>
    <xf numFmtId="3" fontId="6" fillId="0" borderId="68" xfId="62" applyNumberFormat="1" applyFont="1" applyBorder="1" applyAlignment="1">
      <alignment horizontal="center" vertical="center" shrinkToFit="1"/>
      <protection/>
    </xf>
    <xf numFmtId="3" fontId="6" fillId="0" borderId="39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40" xfId="62" applyNumberFormat="1" applyFont="1" applyFill="1" applyBorder="1" applyAlignment="1">
      <alignment horizontal="right" vertical="center" shrinkToFit="1"/>
      <protection/>
    </xf>
    <xf numFmtId="3" fontId="6" fillId="0" borderId="41" xfId="62" applyNumberFormat="1" applyFont="1" applyFill="1" applyBorder="1" applyAlignment="1">
      <alignment horizontal="right" vertical="center" shrinkToFit="1"/>
      <protection/>
    </xf>
    <xf numFmtId="3" fontId="6" fillId="0" borderId="42" xfId="62" applyNumberFormat="1" applyFont="1" applyBorder="1" applyAlignment="1">
      <alignment horizontal="center" vertical="center" shrinkToFit="1"/>
      <protection/>
    </xf>
    <xf numFmtId="3" fontId="6" fillId="0" borderId="49" xfId="62" applyNumberFormat="1" applyFont="1" applyFill="1" applyBorder="1" applyAlignment="1">
      <alignment horizontal="right" vertical="center" shrinkToFit="1"/>
      <protection/>
    </xf>
    <xf numFmtId="3" fontId="6" fillId="0" borderId="47" xfId="62" applyNumberFormat="1" applyFont="1" applyFill="1" applyBorder="1" applyAlignment="1">
      <alignment horizontal="right" vertical="center" shrinkToFit="1"/>
      <protection/>
    </xf>
    <xf numFmtId="3" fontId="6" fillId="0" borderId="78" xfId="62" applyNumberFormat="1" applyFont="1" applyFill="1" applyBorder="1" applyAlignment="1">
      <alignment horizontal="right" vertical="center" shrinkToFit="1"/>
      <protection/>
    </xf>
    <xf numFmtId="38" fontId="6" fillId="0" borderId="33" xfId="51" applyFont="1" applyFill="1" applyBorder="1" applyAlignment="1">
      <alignment horizontal="right" vertical="center" shrinkToFit="1"/>
    </xf>
    <xf numFmtId="3" fontId="6" fillId="0" borderId="58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47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112" xfId="62" applyNumberFormat="1" applyFont="1" applyFill="1" applyBorder="1" applyAlignment="1" applyProtection="1">
      <alignment horizontal="right" vertical="center" shrinkToFit="1"/>
      <protection locked="0"/>
    </xf>
    <xf numFmtId="38" fontId="6" fillId="0" borderId="51" xfId="51" applyFont="1" applyFill="1" applyBorder="1" applyAlignment="1">
      <alignment horizontal="right" vertical="center" shrinkToFit="1"/>
    </xf>
    <xf numFmtId="38" fontId="6" fillId="0" borderId="40" xfId="51" applyFont="1" applyFill="1" applyBorder="1" applyAlignment="1">
      <alignment horizontal="right" vertical="center" shrinkToFit="1"/>
    </xf>
    <xf numFmtId="3" fontId="6" fillId="0" borderId="51" xfId="62" applyNumberFormat="1" applyFont="1" applyFill="1" applyBorder="1" applyAlignment="1">
      <alignment horizontal="right" vertical="center" shrinkToFit="1"/>
      <protection/>
    </xf>
    <xf numFmtId="3" fontId="6" fillId="0" borderId="55" xfId="62" applyNumberFormat="1" applyFont="1" applyFill="1" applyBorder="1" applyAlignment="1">
      <alignment horizontal="right" vertical="center" shrinkToFit="1"/>
      <protection/>
    </xf>
    <xf numFmtId="3" fontId="6" fillId="0" borderId="39" xfId="62" applyNumberFormat="1" applyFont="1" applyFill="1" applyBorder="1" applyAlignment="1">
      <alignment horizontal="right" vertical="center" shrinkToFit="1"/>
      <protection/>
    </xf>
    <xf numFmtId="3" fontId="6" fillId="0" borderId="34" xfId="62" applyNumberFormat="1" applyFont="1" applyBorder="1" applyAlignment="1">
      <alignment horizontal="center" vertical="center" shrinkToFit="1"/>
      <protection/>
    </xf>
    <xf numFmtId="3" fontId="6" fillId="0" borderId="40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40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31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70" xfId="62" applyNumberFormat="1" applyFont="1" applyFill="1" applyBorder="1" applyAlignment="1">
      <alignment horizontal="right" vertical="center" shrinkToFit="1"/>
      <protection/>
    </xf>
    <xf numFmtId="38" fontId="6" fillId="0" borderId="32" xfId="51" applyFont="1" applyFill="1" applyBorder="1" applyAlignment="1">
      <alignment horizontal="right" vertical="center" shrinkToFit="1"/>
    </xf>
    <xf numFmtId="3" fontId="6" fillId="0" borderId="127" xfId="62" applyNumberFormat="1" applyFont="1" applyFill="1" applyBorder="1" applyAlignment="1">
      <alignment horizontal="right" vertical="center" shrinkToFit="1"/>
      <protection/>
    </xf>
    <xf numFmtId="3" fontId="6" fillId="0" borderId="128" xfId="62" applyNumberFormat="1" applyFont="1" applyBorder="1" applyAlignment="1">
      <alignment horizontal="center" vertical="center" shrinkToFit="1"/>
      <protection/>
    </xf>
    <xf numFmtId="49" fontId="4" fillId="0" borderId="37" xfId="62" applyNumberFormat="1" applyFont="1" applyBorder="1" applyAlignment="1" quotePrefix="1">
      <alignment horizontal="center" vertical="center"/>
      <protection/>
    </xf>
    <xf numFmtId="3" fontId="6" fillId="0" borderId="67" xfId="62" applyNumberFormat="1" applyFont="1" applyBorder="1" applyAlignment="1">
      <alignment horizontal="center" vertical="center" shrinkToFit="1"/>
      <protection/>
    </xf>
    <xf numFmtId="3" fontId="6" fillId="0" borderId="33" xfId="62" applyNumberFormat="1" applyFont="1" applyFill="1" applyBorder="1" applyAlignment="1">
      <alignment horizontal="right" vertical="center" shrinkToFit="1"/>
      <protection/>
    </xf>
    <xf numFmtId="3" fontId="6" fillId="0" borderId="48" xfId="62" applyNumberFormat="1" applyFont="1" applyFill="1" applyBorder="1" applyAlignment="1">
      <alignment horizontal="right" vertical="center" shrinkToFit="1"/>
      <protection/>
    </xf>
    <xf numFmtId="3" fontId="6" fillId="0" borderId="46" xfId="62" applyNumberFormat="1" applyFont="1" applyFill="1" applyBorder="1" applyAlignment="1">
      <alignment horizontal="right" vertical="center" shrinkToFit="1"/>
      <protection/>
    </xf>
    <xf numFmtId="3" fontId="6" fillId="0" borderId="35" xfId="62" applyNumberFormat="1" applyFont="1" applyBorder="1" applyAlignment="1">
      <alignment horizontal="center" vertical="center" shrinkToFit="1"/>
      <protection/>
    </xf>
    <xf numFmtId="3" fontId="6" fillId="0" borderId="121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78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121" xfId="62" applyNumberFormat="1" applyFont="1" applyFill="1" applyBorder="1" applyAlignment="1">
      <alignment horizontal="right" vertical="center" shrinkToFit="1"/>
      <protection/>
    </xf>
    <xf numFmtId="3" fontId="6" fillId="0" borderId="32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60" xfId="62" applyNumberFormat="1" applyFont="1" applyFill="1" applyBorder="1" applyAlignment="1" applyProtection="1">
      <alignment horizontal="right" vertical="center" shrinkToFit="1"/>
      <protection locked="0"/>
    </xf>
    <xf numFmtId="3" fontId="6" fillId="0" borderId="60" xfId="62" applyNumberFormat="1" applyFont="1" applyFill="1" applyBorder="1" applyAlignment="1">
      <alignment horizontal="right" vertical="center" shrinkToFit="1"/>
      <protection/>
    </xf>
    <xf numFmtId="3" fontId="6" fillId="0" borderId="42" xfId="62" applyNumberFormat="1" applyFont="1" applyFill="1" applyBorder="1" applyAlignment="1" applyProtection="1">
      <alignment horizontal="center" vertical="center" shrinkToFit="1"/>
      <protection locked="0"/>
    </xf>
    <xf numFmtId="2" fontId="9" fillId="0" borderId="45" xfId="62" applyNumberFormat="1" applyFont="1" applyBorder="1" applyAlignment="1" quotePrefix="1">
      <alignment horizontal="center"/>
      <protection/>
    </xf>
    <xf numFmtId="176" fontId="6" fillId="0" borderId="42" xfId="62" applyNumberFormat="1" applyFont="1" applyFill="1" applyBorder="1" applyAlignment="1">
      <alignment horizontal="center" vertical="center"/>
      <protection/>
    </xf>
    <xf numFmtId="3" fontId="6" fillId="0" borderId="42" xfId="62" applyNumberFormat="1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vertical="center"/>
    </xf>
    <xf numFmtId="0" fontId="4" fillId="0" borderId="79" xfId="62" applyFont="1" applyBorder="1" applyAlignment="1" quotePrefix="1">
      <alignment horizontal="center" vertical="center"/>
      <protection/>
    </xf>
    <xf numFmtId="176" fontId="6" fillId="0" borderId="129" xfId="62" applyNumberFormat="1" applyFont="1" applyBorder="1" applyAlignment="1">
      <alignment horizontal="right" vertical="center"/>
      <protection/>
    </xf>
    <xf numFmtId="176" fontId="6" fillId="0" borderId="128" xfId="62" applyNumberFormat="1" applyFont="1" applyFill="1" applyBorder="1" applyAlignment="1">
      <alignment horizontal="right" vertical="center"/>
      <protection/>
    </xf>
    <xf numFmtId="176" fontId="6" fillId="0" borderId="130" xfId="62" applyNumberFormat="1" applyFont="1" applyFill="1" applyBorder="1" applyAlignment="1">
      <alignment horizontal="right" vertical="center"/>
      <protection/>
    </xf>
    <xf numFmtId="176" fontId="6" fillId="0" borderId="131" xfId="62" applyNumberFormat="1" applyFont="1" applyFill="1" applyBorder="1" applyAlignment="1">
      <alignment horizontal="right" vertical="center"/>
      <protection/>
    </xf>
    <xf numFmtId="176" fontId="6" fillId="0" borderId="128" xfId="62" applyNumberFormat="1" applyFont="1" applyFill="1" applyBorder="1" applyAlignment="1">
      <alignment vertical="center"/>
      <protection/>
    </xf>
    <xf numFmtId="176" fontId="6" fillId="0" borderId="19" xfId="62" applyNumberFormat="1" applyFont="1" applyFill="1" applyBorder="1" applyAlignment="1">
      <alignment horizontal="right" vertical="center"/>
      <protection/>
    </xf>
    <xf numFmtId="176" fontId="6" fillId="0" borderId="129" xfId="62" applyNumberFormat="1" applyFont="1" applyFill="1" applyBorder="1" applyAlignment="1">
      <alignment horizontal="right" vertical="center"/>
      <protection/>
    </xf>
    <xf numFmtId="176" fontId="6" fillId="0" borderId="19" xfId="51" applyNumberFormat="1" applyFont="1" applyFill="1" applyBorder="1" applyAlignment="1">
      <alignment horizontal="right" vertical="center"/>
    </xf>
    <xf numFmtId="176" fontId="6" fillId="0" borderId="132" xfId="62" applyNumberFormat="1" applyFont="1" applyFill="1" applyBorder="1" applyAlignment="1">
      <alignment horizontal="center" vertical="center"/>
      <protection/>
    </xf>
    <xf numFmtId="176" fontId="6" fillId="0" borderId="22" xfId="51" applyNumberFormat="1" applyFont="1" applyFill="1" applyBorder="1" applyAlignment="1">
      <alignment horizontal="right" vertical="center"/>
    </xf>
    <xf numFmtId="176" fontId="6" fillId="0" borderId="22" xfId="51" applyNumberFormat="1" applyFont="1" applyFill="1" applyBorder="1" applyAlignment="1" applyProtection="1">
      <alignment horizontal="right" vertical="center"/>
      <protection locked="0"/>
    </xf>
    <xf numFmtId="176" fontId="6" fillId="0" borderId="21" xfId="51" applyNumberFormat="1" applyFont="1" applyFill="1" applyBorder="1" applyAlignment="1" applyProtection="1">
      <alignment horizontal="right" vertical="center"/>
      <protection locked="0"/>
    </xf>
    <xf numFmtId="176" fontId="6" fillId="0" borderId="79" xfId="51" applyNumberFormat="1" applyFont="1" applyFill="1" applyBorder="1" applyAlignment="1" applyProtection="1">
      <alignment horizontal="right" vertical="center"/>
      <protection locked="0"/>
    </xf>
    <xf numFmtId="176" fontId="6" fillId="0" borderId="99" xfId="51" applyNumberFormat="1" applyFont="1" applyFill="1" applyBorder="1" applyAlignment="1">
      <alignment horizontal="right" vertical="center"/>
    </xf>
    <xf numFmtId="0" fontId="9" fillId="0" borderId="0" xfId="62" applyFont="1" applyAlignment="1">
      <alignment/>
      <protection/>
    </xf>
    <xf numFmtId="0" fontId="9" fillId="0" borderId="37" xfId="62" applyFont="1" applyBorder="1" applyAlignment="1" quotePrefix="1">
      <alignment horizontal="center"/>
      <protection/>
    </xf>
    <xf numFmtId="176" fontId="6" fillId="0" borderId="125" xfId="51" applyNumberFormat="1" applyFont="1" applyFill="1" applyBorder="1" applyAlignment="1">
      <alignment horizontal="right" vertical="center"/>
    </xf>
    <xf numFmtId="176" fontId="6" fillId="0" borderId="34" xfId="62" applyNumberFormat="1" applyFont="1" applyFill="1" applyBorder="1" applyAlignment="1">
      <alignment horizontal="center" vertical="center"/>
      <protection/>
    </xf>
    <xf numFmtId="49" fontId="4" fillId="0" borderId="30" xfId="62" applyNumberFormat="1" applyFont="1" applyBorder="1" applyAlignment="1">
      <alignment horizontal="center" vertical="center"/>
      <protection/>
    </xf>
    <xf numFmtId="38" fontId="6" fillId="0" borderId="25" xfId="51" applyFont="1" applyBorder="1" applyAlignment="1">
      <alignment vertical="center" shrinkToFit="1"/>
    </xf>
    <xf numFmtId="3" fontId="6" fillId="0" borderId="85" xfId="62" applyNumberFormat="1" applyFont="1" applyFill="1" applyBorder="1" applyAlignment="1" applyProtection="1">
      <alignment horizontal="center" vertical="center" shrinkToFit="1"/>
      <protection locked="0"/>
    </xf>
    <xf numFmtId="3" fontId="6" fillId="0" borderId="133" xfId="62" applyNumberFormat="1" applyFont="1" applyFill="1" applyBorder="1" applyAlignment="1">
      <alignment horizontal="center" vertical="center" shrinkToFit="1"/>
      <protection/>
    </xf>
    <xf numFmtId="3" fontId="6" fillId="0" borderId="87" xfId="62" applyNumberFormat="1" applyFont="1" applyFill="1" applyBorder="1" applyAlignment="1">
      <alignment horizontal="center" vertical="center" shrinkToFit="1"/>
      <protection/>
    </xf>
    <xf numFmtId="3" fontId="6" fillId="0" borderId="20" xfId="62" applyNumberFormat="1" applyFont="1" applyBorder="1" applyAlignment="1">
      <alignment vertical="center" shrinkToFit="1"/>
      <protection/>
    </xf>
    <xf numFmtId="3" fontId="6" fillId="0" borderId="20" xfId="62" applyNumberFormat="1" applyFont="1" applyFill="1" applyBorder="1" applyAlignment="1">
      <alignment vertical="center" shrinkToFit="1"/>
      <protection/>
    </xf>
    <xf numFmtId="3" fontId="6" fillId="0" borderId="134" xfId="62" applyNumberFormat="1" applyFont="1" applyFill="1" applyBorder="1" applyAlignment="1">
      <alignment horizontal="center" vertical="center" shrinkToFit="1"/>
      <protection/>
    </xf>
    <xf numFmtId="3" fontId="6" fillId="0" borderId="12" xfId="62" applyNumberFormat="1" applyFont="1" applyBorder="1" applyAlignment="1">
      <alignment horizontal="right" vertical="center" shrinkToFit="1"/>
      <protection/>
    </xf>
    <xf numFmtId="3" fontId="6" fillId="0" borderId="20" xfId="62" applyNumberFormat="1" applyFont="1" applyBorder="1" applyAlignment="1">
      <alignment horizontal="right" vertical="center" shrinkToFit="1"/>
      <protection/>
    </xf>
    <xf numFmtId="3" fontId="6" fillId="0" borderId="38" xfId="62" applyNumberFormat="1" applyFont="1" applyFill="1" applyBorder="1" applyAlignment="1">
      <alignment horizontal="center" vertical="center" shrinkToFit="1"/>
      <protection/>
    </xf>
    <xf numFmtId="3" fontId="6" fillId="0" borderId="12" xfId="62" applyNumberFormat="1" applyFont="1" applyFill="1" applyBorder="1" applyAlignment="1">
      <alignment horizontal="center" vertical="center" shrinkToFit="1"/>
      <protection/>
    </xf>
    <xf numFmtId="3" fontId="6" fillId="0" borderId="25" xfId="62" applyNumberFormat="1" applyFont="1" applyBorder="1" applyAlignment="1">
      <alignment horizontal="right" vertical="center" shrinkToFit="1"/>
      <protection/>
    </xf>
    <xf numFmtId="38" fontId="6" fillId="0" borderId="12" xfId="51" applyFont="1" applyFill="1" applyBorder="1" applyAlignment="1">
      <alignment vertical="center" shrinkToFit="1"/>
    </xf>
    <xf numFmtId="38" fontId="6" fillId="0" borderId="59" xfId="51" applyFont="1" applyFill="1" applyBorder="1" applyAlignment="1">
      <alignment vertical="center" shrinkToFit="1"/>
    </xf>
    <xf numFmtId="38" fontId="6" fillId="0" borderId="30" xfId="51" applyFont="1" applyFill="1" applyBorder="1" applyAlignment="1" applyProtection="1">
      <alignment vertical="center" shrinkToFit="1"/>
      <protection locked="0"/>
    </xf>
    <xf numFmtId="38" fontId="6" fillId="0" borderId="28" xfId="51" applyFont="1" applyFill="1" applyBorder="1" applyAlignment="1">
      <alignment vertical="center" shrinkToFit="1"/>
    </xf>
    <xf numFmtId="0" fontId="9" fillId="0" borderId="30" xfId="62" applyFont="1" applyBorder="1" applyAlignment="1" quotePrefix="1">
      <alignment horizontal="center"/>
      <protection/>
    </xf>
    <xf numFmtId="176" fontId="6" fillId="0" borderId="12" xfId="62" applyNumberFormat="1" applyFont="1" applyBorder="1" applyAlignment="1">
      <alignment horizontal="right"/>
      <protection/>
    </xf>
    <xf numFmtId="176" fontId="6" fillId="0" borderId="85" xfId="62" applyNumberFormat="1" applyFont="1" applyFill="1" applyBorder="1" applyAlignment="1" applyProtection="1">
      <alignment horizontal="center" vertical="center"/>
      <protection locked="0"/>
    </xf>
    <xf numFmtId="176" fontId="6" fillId="0" borderId="133" xfId="62" applyNumberFormat="1" applyFont="1" applyFill="1" applyBorder="1" applyAlignment="1">
      <alignment horizontal="center" vertical="center"/>
      <protection/>
    </xf>
    <xf numFmtId="176" fontId="6" fillId="0" borderId="87" xfId="62" applyNumberFormat="1" applyFont="1" applyFill="1" applyBorder="1" applyAlignment="1">
      <alignment horizontal="center" vertical="center"/>
      <protection/>
    </xf>
    <xf numFmtId="176" fontId="6" fillId="0" borderId="20" xfId="62" applyNumberFormat="1" applyFont="1" applyBorder="1" applyAlignment="1">
      <alignment horizontal="right"/>
      <protection/>
    </xf>
    <xf numFmtId="176" fontId="6" fillId="0" borderId="134" xfId="62" applyNumberFormat="1" applyFont="1" applyFill="1" applyBorder="1" applyAlignment="1">
      <alignment horizontal="center" vertical="center"/>
      <protection/>
    </xf>
    <xf numFmtId="176" fontId="6" fillId="0" borderId="20" xfId="62" applyNumberFormat="1" applyFont="1" applyFill="1" applyBorder="1" applyAlignment="1">
      <alignment vertical="center"/>
      <protection/>
    </xf>
    <xf numFmtId="176" fontId="6" fillId="0" borderId="38" xfId="62" applyNumberFormat="1" applyFont="1" applyFill="1" applyBorder="1" applyAlignment="1">
      <alignment horizontal="center" vertical="center"/>
      <protection/>
    </xf>
    <xf numFmtId="176" fontId="6" fillId="0" borderId="12" xfId="62" applyNumberFormat="1" applyFont="1" applyFill="1" applyBorder="1" applyAlignment="1">
      <alignment horizontal="center" vertical="center"/>
      <protection/>
    </xf>
    <xf numFmtId="176" fontId="6" fillId="0" borderId="135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Border="1" applyAlignment="1">
      <alignment horizontal="right"/>
      <protection/>
    </xf>
    <xf numFmtId="176" fontId="6" fillId="0" borderId="12" xfId="51" applyNumberFormat="1" applyFont="1" applyFill="1" applyBorder="1" applyAlignment="1">
      <alignment horizontal="right" vertical="center"/>
    </xf>
    <xf numFmtId="176" fontId="6" fillId="0" borderId="28" xfId="62" applyNumberFormat="1" applyFont="1" applyFill="1" applyBorder="1" applyAlignment="1">
      <alignment horizontal="right" vertical="center"/>
      <protection/>
    </xf>
    <xf numFmtId="176" fontId="6" fillId="0" borderId="59" xfId="51" applyNumberFormat="1" applyFont="1" applyFill="1" applyBorder="1" applyAlignment="1">
      <alignment horizontal="right" vertical="center"/>
    </xf>
    <xf numFmtId="176" fontId="6" fillId="0" borderId="74" xfId="51" applyNumberFormat="1" applyFont="1" applyFill="1" applyBorder="1" applyAlignment="1" applyProtection="1">
      <alignment horizontal="right" vertical="center"/>
      <protection locked="0"/>
    </xf>
    <xf numFmtId="176" fontId="6" fillId="0" borderId="59" xfId="51" applyNumberFormat="1" applyFont="1" applyFill="1" applyBorder="1" applyAlignment="1" applyProtection="1">
      <alignment horizontal="right" vertical="center"/>
      <protection locked="0"/>
    </xf>
    <xf numFmtId="176" fontId="6" fillId="0" borderId="28" xfId="51" applyNumberFormat="1" applyFont="1" applyFill="1" applyBorder="1" applyAlignment="1">
      <alignment horizontal="right" vertical="center"/>
    </xf>
    <xf numFmtId="176" fontId="6" fillId="0" borderId="74" xfId="51" applyNumberFormat="1" applyFont="1" applyFill="1" applyBorder="1" applyAlignment="1">
      <alignment horizontal="right" vertical="center"/>
    </xf>
    <xf numFmtId="0" fontId="4" fillId="0" borderId="30" xfId="62" applyFont="1" applyFill="1" applyBorder="1" applyAlignment="1" quotePrefix="1">
      <alignment horizontal="center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38" xfId="62" applyNumberFormat="1" applyFont="1" applyFill="1" applyBorder="1" applyAlignment="1">
      <alignment horizontal="right" vertical="center"/>
      <protection/>
    </xf>
    <xf numFmtId="176" fontId="6" fillId="0" borderId="20" xfId="62" applyNumberFormat="1" applyFont="1" applyFill="1" applyBorder="1" applyAlignment="1">
      <alignment horizontal="right" vertical="center"/>
      <protection/>
    </xf>
    <xf numFmtId="176" fontId="6" fillId="0" borderId="136" xfId="62" applyNumberFormat="1" applyFont="1" applyFill="1" applyBorder="1" applyAlignment="1">
      <alignment horizontal="right" vertical="center"/>
      <protection/>
    </xf>
    <xf numFmtId="176" fontId="6" fillId="0" borderId="137" xfId="51" applyNumberFormat="1" applyFont="1" applyFill="1" applyBorder="1" applyAlignment="1">
      <alignment horizontal="right" vertical="center"/>
    </xf>
    <xf numFmtId="176" fontId="6" fillId="0" borderId="138" xfId="62" applyNumberFormat="1" applyFont="1" applyFill="1" applyBorder="1" applyAlignment="1">
      <alignment horizontal="center" vertical="center"/>
      <protection/>
    </xf>
    <xf numFmtId="176" fontId="6" fillId="0" borderId="139" xfId="62" applyNumberFormat="1" applyFont="1" applyFill="1" applyBorder="1" applyAlignment="1">
      <alignment horizontal="center" vertical="center"/>
      <protection/>
    </xf>
    <xf numFmtId="176" fontId="6" fillId="0" borderId="140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Fill="1" applyBorder="1" applyAlignment="1">
      <alignment horizontal="right" vertical="center"/>
      <protection/>
    </xf>
    <xf numFmtId="176" fontId="6" fillId="0" borderId="30" xfId="51" applyNumberFormat="1" applyFont="1" applyFill="1" applyBorder="1" applyAlignment="1" applyProtection="1">
      <alignment horizontal="right" vertical="center"/>
      <protection locked="0"/>
    </xf>
    <xf numFmtId="3" fontId="6" fillId="0" borderId="20" xfId="62" applyNumberFormat="1" applyFont="1" applyFill="1" applyBorder="1" applyAlignment="1" applyProtection="1">
      <alignment vertical="center" shrinkToFit="1"/>
      <protection locked="0"/>
    </xf>
    <xf numFmtId="3" fontId="6" fillId="0" borderId="141" xfId="62" applyNumberFormat="1" applyFont="1" applyFill="1" applyBorder="1" applyAlignment="1">
      <alignment horizontal="center" vertical="center" shrinkToFit="1"/>
      <protection/>
    </xf>
    <xf numFmtId="3" fontId="6" fillId="0" borderId="25" xfId="62" applyNumberFormat="1" applyFont="1" applyBorder="1" applyAlignment="1">
      <alignment vertical="center" shrinkToFit="1"/>
      <protection/>
    </xf>
    <xf numFmtId="3" fontId="6" fillId="0" borderId="12" xfId="62" applyNumberFormat="1" applyFont="1" applyFill="1" applyBorder="1" applyAlignment="1">
      <alignment vertical="center" shrinkToFit="1"/>
      <protection/>
    </xf>
    <xf numFmtId="3" fontId="6" fillId="0" borderId="28" xfId="62" applyNumberFormat="1" applyFont="1" applyFill="1" applyBorder="1" applyAlignment="1">
      <alignment vertical="center" shrinkToFit="1"/>
      <protection/>
    </xf>
    <xf numFmtId="49" fontId="4" fillId="0" borderId="30" xfId="62" applyNumberFormat="1" applyFont="1" applyBorder="1" applyAlignment="1" quotePrefix="1">
      <alignment horizontal="center" vertical="center"/>
      <protection/>
    </xf>
    <xf numFmtId="38" fontId="6" fillId="0" borderId="25" xfId="51" applyFont="1" applyBorder="1" applyAlignment="1">
      <alignment horizontal="right" vertical="center" shrinkToFit="1"/>
    </xf>
    <xf numFmtId="3" fontId="6" fillId="0" borderId="20" xfId="62" applyNumberFormat="1" applyFont="1" applyFill="1" applyBorder="1" applyAlignment="1">
      <alignment horizontal="right" vertical="center" shrinkToFit="1"/>
      <protection/>
    </xf>
    <xf numFmtId="38" fontId="6" fillId="0" borderId="12" xfId="51" applyFont="1" applyFill="1" applyBorder="1" applyAlignment="1">
      <alignment horizontal="right" vertical="center" shrinkToFit="1"/>
    </xf>
    <xf numFmtId="3" fontId="6" fillId="0" borderId="28" xfId="62" applyNumberFormat="1" applyFont="1" applyFill="1" applyBorder="1" applyAlignment="1">
      <alignment horizontal="right" vertical="center" shrinkToFit="1"/>
      <protection/>
    </xf>
    <xf numFmtId="38" fontId="6" fillId="0" borderId="59" xfId="51" applyFont="1" applyFill="1" applyBorder="1" applyAlignment="1">
      <alignment horizontal="right" vertical="center" shrinkToFit="1"/>
    </xf>
    <xf numFmtId="38" fontId="6" fillId="0" borderId="30" xfId="51" applyFont="1" applyFill="1" applyBorder="1" applyAlignment="1" applyProtection="1">
      <alignment horizontal="right" vertical="center" shrinkToFit="1"/>
      <protection locked="0"/>
    </xf>
    <xf numFmtId="38" fontId="6" fillId="0" borderId="28" xfId="51" applyFont="1" applyFill="1" applyBorder="1" applyAlignment="1">
      <alignment horizontal="right" vertical="center" shrinkToFit="1"/>
    </xf>
    <xf numFmtId="3" fontId="6" fillId="0" borderId="141" xfId="62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62" applyFont="1" applyBorder="1" applyAlignment="1" quotePrefix="1">
      <alignment horizontal="center" vertical="center"/>
      <protection/>
    </xf>
    <xf numFmtId="176" fontId="6" fillId="0" borderId="25" xfId="62" applyNumberFormat="1" applyFont="1" applyBorder="1" applyAlignment="1">
      <alignment horizontal="right" vertical="center"/>
      <protection/>
    </xf>
    <xf numFmtId="176" fontId="6" fillId="0" borderId="137" xfId="62" applyNumberFormat="1" applyFont="1" applyFill="1" applyBorder="1" applyAlignment="1">
      <alignment horizontal="right" vertical="center"/>
      <protection/>
    </xf>
    <xf numFmtId="176" fontId="6" fillId="0" borderId="28" xfId="62" applyNumberFormat="1" applyFont="1" applyFill="1" applyBorder="1" applyAlignment="1">
      <alignment horizontal="center" vertical="center"/>
      <protection/>
    </xf>
    <xf numFmtId="176" fontId="6" fillId="0" borderId="26" xfId="51" applyNumberFormat="1" applyFont="1" applyFill="1" applyBorder="1" applyAlignment="1" applyProtection="1">
      <alignment horizontal="right" vertical="center"/>
      <protection locked="0"/>
    </xf>
    <xf numFmtId="176" fontId="6" fillId="0" borderId="20" xfId="62" applyNumberFormat="1" applyFont="1" applyFill="1" applyBorder="1" applyAlignment="1">
      <alignment horizontal="center" vertical="center"/>
      <protection/>
    </xf>
    <xf numFmtId="0" fontId="6" fillId="0" borderId="74" xfId="62" applyFont="1" applyFill="1" applyBorder="1" applyAlignment="1" applyProtection="1">
      <alignment horizontal="distributed" vertical="center"/>
      <protection locked="0"/>
    </xf>
    <xf numFmtId="0" fontId="6" fillId="0" borderId="59" xfId="62" applyFont="1" applyFill="1" applyBorder="1" applyAlignment="1" applyProtection="1">
      <alignment horizontal="distributed" vertical="center"/>
      <protection locked="0"/>
    </xf>
    <xf numFmtId="3" fontId="6" fillId="0" borderId="23" xfId="62" applyNumberFormat="1" applyFont="1" applyFill="1" applyBorder="1" applyAlignment="1">
      <alignment horizontal="center" vertical="center" shrinkToFit="1"/>
      <protection/>
    </xf>
    <xf numFmtId="176" fontId="6" fillId="0" borderId="25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="90" zoomScaleNormal="60" zoomScaleSheetLayoutView="90" zoomScalePageLayoutView="0" workbookViewId="0" topLeftCell="A1">
      <pane xSplit="3" topLeftCell="W1" activePane="topRight" state="frozen"/>
      <selection pane="topLeft" activeCell="AN61" sqref="AN61"/>
      <selection pane="topRight" activeCell="AR17" sqref="AR17"/>
    </sheetView>
  </sheetViews>
  <sheetFormatPr defaultColWidth="9.00390625" defaultRowHeight="13.5"/>
  <cols>
    <col min="1" max="1" width="2.75390625" style="0" customWidth="1"/>
    <col min="3" max="3" width="12.75390625" style="0" customWidth="1"/>
    <col min="40" max="40" width="1.75390625" style="0" customWidth="1"/>
  </cols>
  <sheetData>
    <row r="1" spans="2:40" ht="20.25">
      <c r="B1" s="79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0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</row>
    <row r="3" spans="2:40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465" t="s">
        <v>144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145</v>
      </c>
      <c r="U3" s="112" t="s">
        <v>146</v>
      </c>
      <c r="V3" s="112" t="s">
        <v>79</v>
      </c>
      <c r="W3" s="113" t="s">
        <v>80</v>
      </c>
      <c r="X3" s="113" t="s">
        <v>81</v>
      </c>
      <c r="Y3" s="114" t="s">
        <v>82</v>
      </c>
      <c r="Z3" s="112" t="s">
        <v>83</v>
      </c>
      <c r="AA3" s="113" t="s">
        <v>84</v>
      </c>
      <c r="AB3" s="112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3" t="s">
        <v>163</v>
      </c>
      <c r="AK3" s="113" t="s">
        <v>165</v>
      </c>
      <c r="AL3" s="113" t="s">
        <v>3</v>
      </c>
      <c r="AM3" s="553" t="s">
        <v>167</v>
      </c>
      <c r="AN3" s="115"/>
    </row>
    <row r="4" spans="2:40" ht="13.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20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66">
        <v>142239185</v>
      </c>
      <c r="U4" s="466">
        <v>144956409</v>
      </c>
      <c r="V4" s="117">
        <v>145284746</v>
      </c>
      <c r="W4" s="118">
        <v>146725527</v>
      </c>
      <c r="X4" s="118">
        <v>144818473</v>
      </c>
      <c r="Y4" s="119">
        <v>143603284</v>
      </c>
      <c r="Z4" s="117">
        <v>148611685</v>
      </c>
      <c r="AA4" s="118">
        <v>147985294</v>
      </c>
      <c r="AB4" s="117">
        <v>147668640</v>
      </c>
      <c r="AC4" s="118">
        <v>146378957</v>
      </c>
      <c r="AD4" s="118">
        <v>153767240</v>
      </c>
      <c r="AE4" s="118">
        <v>154030371</v>
      </c>
      <c r="AF4" s="119">
        <v>157981220</v>
      </c>
      <c r="AG4" s="118">
        <v>154799811</v>
      </c>
      <c r="AH4" s="117">
        <v>155319477</v>
      </c>
      <c r="AI4" s="117">
        <v>150919881</v>
      </c>
      <c r="AJ4" s="118">
        <v>147003465</v>
      </c>
      <c r="AK4" s="118">
        <v>141996839</v>
      </c>
      <c r="AL4" s="118">
        <v>136333437</v>
      </c>
      <c r="AM4" s="502">
        <v>131262227</v>
      </c>
      <c r="AN4" s="120"/>
    </row>
    <row r="5" spans="2:40" ht="13.5">
      <c r="B5" s="7"/>
      <c r="C5" s="8" t="s">
        <v>15</v>
      </c>
      <c r="D5" s="441">
        <v>46243592</v>
      </c>
      <c r="E5" s="441">
        <v>50896359</v>
      </c>
      <c r="F5" s="441">
        <v>53678122</v>
      </c>
      <c r="G5" s="441">
        <v>56088291</v>
      </c>
      <c r="H5" s="441">
        <v>58908490</v>
      </c>
      <c r="I5" s="441">
        <v>63886831</v>
      </c>
      <c r="J5" s="441">
        <v>65365611</v>
      </c>
      <c r="K5" s="441">
        <v>69580230</v>
      </c>
      <c r="L5" s="441">
        <v>74556068</v>
      </c>
      <c r="M5" s="441">
        <v>80123665</v>
      </c>
      <c r="N5" s="441">
        <v>84899337</v>
      </c>
      <c r="O5" s="441">
        <v>88801037</v>
      </c>
      <c r="P5" s="441">
        <v>91628383</v>
      </c>
      <c r="Q5" s="441">
        <v>99852252</v>
      </c>
      <c r="R5" s="441">
        <v>102164745</v>
      </c>
      <c r="S5" s="441">
        <v>109079454</v>
      </c>
      <c r="T5" s="460" t="s">
        <v>20</v>
      </c>
      <c r="U5" s="460" t="s">
        <v>20</v>
      </c>
      <c r="V5" s="27" t="s">
        <v>20</v>
      </c>
      <c r="W5" s="37" t="s">
        <v>20</v>
      </c>
      <c r="X5" s="37" t="s">
        <v>20</v>
      </c>
      <c r="Y5" s="52" t="s">
        <v>20</v>
      </c>
      <c r="Z5" s="27" t="s">
        <v>20</v>
      </c>
      <c r="AA5" s="37" t="s">
        <v>20</v>
      </c>
      <c r="AB5" s="2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37" t="s">
        <v>20</v>
      </c>
      <c r="AK5" s="37" t="s">
        <v>20</v>
      </c>
      <c r="AL5" s="37" t="s">
        <v>20</v>
      </c>
      <c r="AM5" s="503" t="s">
        <v>20</v>
      </c>
      <c r="AN5" s="82"/>
    </row>
    <row r="6" spans="2:40" ht="13.5">
      <c r="B6" s="9"/>
      <c r="C6" s="10" t="s">
        <v>55</v>
      </c>
      <c r="D6" s="442">
        <v>1998513</v>
      </c>
      <c r="E6" s="442">
        <v>2332064</v>
      </c>
      <c r="F6" s="442">
        <v>2350969</v>
      </c>
      <c r="G6" s="442">
        <v>2473636</v>
      </c>
      <c r="H6" s="442">
        <v>2410789</v>
      </c>
      <c r="I6" s="442">
        <v>2355532</v>
      </c>
      <c r="J6" s="442">
        <v>2543838</v>
      </c>
      <c r="K6" s="442">
        <v>2834552</v>
      </c>
      <c r="L6" s="442">
        <v>3216878</v>
      </c>
      <c r="M6" s="442">
        <v>3253068</v>
      </c>
      <c r="N6" s="442">
        <v>3913337</v>
      </c>
      <c r="O6" s="442">
        <v>4419139</v>
      </c>
      <c r="P6" s="442">
        <v>4767571</v>
      </c>
      <c r="Q6" s="442">
        <v>4979851</v>
      </c>
      <c r="R6" s="442">
        <v>4909457</v>
      </c>
      <c r="S6" s="442">
        <v>4833287</v>
      </c>
      <c r="T6" s="352" t="s">
        <v>20</v>
      </c>
      <c r="U6" s="352" t="s">
        <v>20</v>
      </c>
      <c r="V6" s="28" t="s">
        <v>20</v>
      </c>
      <c r="W6" s="38" t="s">
        <v>20</v>
      </c>
      <c r="X6" s="38" t="s">
        <v>20</v>
      </c>
      <c r="Y6" s="53" t="s">
        <v>20</v>
      </c>
      <c r="Z6" s="28" t="s">
        <v>20</v>
      </c>
      <c r="AA6" s="38" t="s">
        <v>20</v>
      </c>
      <c r="AB6" s="2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38" t="s">
        <v>20</v>
      </c>
      <c r="AK6" s="38" t="s">
        <v>20</v>
      </c>
      <c r="AL6" s="38" t="s">
        <v>20</v>
      </c>
      <c r="AM6" s="504" t="s">
        <v>20</v>
      </c>
      <c r="AN6" s="83"/>
    </row>
    <row r="7" spans="2:40" ht="13.5">
      <c r="B7" s="9"/>
      <c r="C7" s="10" t="s">
        <v>56</v>
      </c>
      <c r="D7" s="442">
        <v>3857741</v>
      </c>
      <c r="E7" s="442">
        <v>3976469</v>
      </c>
      <c r="F7" s="442">
        <v>3822190</v>
      </c>
      <c r="G7" s="442">
        <v>3823167</v>
      </c>
      <c r="H7" s="442">
        <v>3742577</v>
      </c>
      <c r="I7" s="442">
        <v>3762566</v>
      </c>
      <c r="J7" s="442">
        <v>3973311</v>
      </c>
      <c r="K7" s="442">
        <v>4019741</v>
      </c>
      <c r="L7" s="442">
        <v>4079538</v>
      </c>
      <c r="M7" s="442">
        <v>4334958</v>
      </c>
      <c r="N7" s="442">
        <v>4452499</v>
      </c>
      <c r="O7" s="442">
        <v>4661884</v>
      </c>
      <c r="P7" s="442">
        <v>4842039</v>
      </c>
      <c r="Q7" s="442">
        <v>4978541</v>
      </c>
      <c r="R7" s="442">
        <v>4961802</v>
      </c>
      <c r="S7" s="442">
        <v>5141646</v>
      </c>
      <c r="T7" s="352" t="s">
        <v>20</v>
      </c>
      <c r="U7" s="352" t="s">
        <v>20</v>
      </c>
      <c r="V7" s="28" t="s">
        <v>20</v>
      </c>
      <c r="W7" s="38" t="s">
        <v>20</v>
      </c>
      <c r="X7" s="38" t="s">
        <v>20</v>
      </c>
      <c r="Y7" s="53" t="s">
        <v>20</v>
      </c>
      <c r="Z7" s="28" t="s">
        <v>20</v>
      </c>
      <c r="AA7" s="38" t="s">
        <v>20</v>
      </c>
      <c r="AB7" s="2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38" t="s">
        <v>20</v>
      </c>
      <c r="AK7" s="38" t="s">
        <v>20</v>
      </c>
      <c r="AL7" s="38" t="s">
        <v>20</v>
      </c>
      <c r="AM7" s="504" t="s">
        <v>20</v>
      </c>
      <c r="AN7" s="83"/>
    </row>
    <row r="8" spans="2:40" ht="13.5">
      <c r="B8" s="9"/>
      <c r="C8" s="10" t="s">
        <v>57</v>
      </c>
      <c r="D8" s="442">
        <v>5539776</v>
      </c>
      <c r="E8" s="442">
        <v>5339202</v>
      </c>
      <c r="F8" s="442">
        <v>5278042</v>
      </c>
      <c r="G8" s="442">
        <v>5152175</v>
      </c>
      <c r="H8" s="442">
        <v>5191112</v>
      </c>
      <c r="I8" s="442">
        <v>5167574</v>
      </c>
      <c r="J8" s="442">
        <v>5269336</v>
      </c>
      <c r="K8" s="442">
        <v>5887691</v>
      </c>
      <c r="L8" s="442">
        <v>6216494</v>
      </c>
      <c r="M8" s="442">
        <v>6704979</v>
      </c>
      <c r="N8" s="442">
        <v>6795858</v>
      </c>
      <c r="O8" s="442">
        <v>7047452</v>
      </c>
      <c r="P8" s="442">
        <v>8277985</v>
      </c>
      <c r="Q8" s="442">
        <v>8341044</v>
      </c>
      <c r="R8" s="442">
        <v>9248007</v>
      </c>
      <c r="S8" s="442">
        <v>9813170</v>
      </c>
      <c r="T8" s="352" t="s">
        <v>20</v>
      </c>
      <c r="U8" s="352" t="s">
        <v>20</v>
      </c>
      <c r="V8" s="28" t="s">
        <v>20</v>
      </c>
      <c r="W8" s="38" t="s">
        <v>20</v>
      </c>
      <c r="X8" s="38" t="s">
        <v>20</v>
      </c>
      <c r="Y8" s="53" t="s">
        <v>20</v>
      </c>
      <c r="Z8" s="28" t="s">
        <v>20</v>
      </c>
      <c r="AA8" s="38" t="s">
        <v>20</v>
      </c>
      <c r="AB8" s="2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38" t="s">
        <v>20</v>
      </c>
      <c r="AK8" s="38" t="s">
        <v>20</v>
      </c>
      <c r="AL8" s="38" t="s">
        <v>20</v>
      </c>
      <c r="AM8" s="504" t="s">
        <v>20</v>
      </c>
      <c r="AN8" s="83"/>
    </row>
    <row r="9" spans="2:40" ht="13.5">
      <c r="B9" s="4"/>
      <c r="C9" s="11" t="s">
        <v>58</v>
      </c>
      <c r="D9" s="443">
        <v>5805821</v>
      </c>
      <c r="E9" s="443">
        <v>6024310</v>
      </c>
      <c r="F9" s="443">
        <v>6311596</v>
      </c>
      <c r="G9" s="443">
        <v>6509603</v>
      </c>
      <c r="H9" s="443">
        <v>7203065</v>
      </c>
      <c r="I9" s="443">
        <v>8023881</v>
      </c>
      <c r="J9" s="443">
        <v>7977726</v>
      </c>
      <c r="K9" s="443">
        <v>7899332</v>
      </c>
      <c r="L9" s="443">
        <v>7481300</v>
      </c>
      <c r="M9" s="443">
        <v>7143462</v>
      </c>
      <c r="N9" s="443">
        <v>6771351</v>
      </c>
      <c r="O9" s="443">
        <v>6727069</v>
      </c>
      <c r="P9" s="443">
        <v>6739700</v>
      </c>
      <c r="Q9" s="443">
        <v>6962521</v>
      </c>
      <c r="R9" s="443">
        <v>7034932</v>
      </c>
      <c r="S9" s="443">
        <v>6937916</v>
      </c>
      <c r="T9" s="467" t="s">
        <v>20</v>
      </c>
      <c r="U9" s="467" t="s">
        <v>20</v>
      </c>
      <c r="V9" s="29" t="s">
        <v>20</v>
      </c>
      <c r="W9" s="39" t="s">
        <v>20</v>
      </c>
      <c r="X9" s="39" t="s">
        <v>20</v>
      </c>
      <c r="Y9" s="54" t="s">
        <v>20</v>
      </c>
      <c r="Z9" s="29" t="s">
        <v>20</v>
      </c>
      <c r="AA9" s="39" t="s">
        <v>20</v>
      </c>
      <c r="AB9" s="2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39" t="s">
        <v>20</v>
      </c>
      <c r="AK9" s="39" t="s">
        <v>20</v>
      </c>
      <c r="AL9" s="39" t="s">
        <v>20</v>
      </c>
      <c r="AM9" s="505" t="s">
        <v>20</v>
      </c>
      <c r="AN9" s="83"/>
    </row>
    <row r="10" spans="2:40" ht="13.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57">
        <v>91493869</v>
      </c>
      <c r="U10" s="457">
        <v>91337719</v>
      </c>
      <c r="V10" s="122">
        <v>89039419</v>
      </c>
      <c r="W10" s="123">
        <v>86247311</v>
      </c>
      <c r="X10" s="123">
        <v>83142513</v>
      </c>
      <c r="Y10" s="124">
        <v>79604585</v>
      </c>
      <c r="Z10" s="122">
        <v>76933968</v>
      </c>
      <c r="AA10" s="123">
        <v>75354565</v>
      </c>
      <c r="AB10" s="122">
        <v>72376631</v>
      </c>
      <c r="AC10" s="123">
        <v>70076456</v>
      </c>
      <c r="AD10" s="123">
        <v>75451394</v>
      </c>
      <c r="AE10" s="123">
        <v>75225309</v>
      </c>
      <c r="AF10" s="124">
        <v>72664426</v>
      </c>
      <c r="AG10" s="123">
        <v>68833903</v>
      </c>
      <c r="AH10" s="122">
        <v>67145123</v>
      </c>
      <c r="AI10" s="122">
        <v>65872845</v>
      </c>
      <c r="AJ10" s="123">
        <v>65984961</v>
      </c>
      <c r="AK10" s="123">
        <v>65940271</v>
      </c>
      <c r="AL10" s="123">
        <v>69049502</v>
      </c>
      <c r="AM10" s="506">
        <v>66250295</v>
      </c>
      <c r="AN10" s="125"/>
    </row>
    <row r="11" spans="2:40" ht="13.5">
      <c r="B11" s="12"/>
      <c r="C11" s="8" t="s">
        <v>16</v>
      </c>
      <c r="D11" s="441">
        <v>32644727</v>
      </c>
      <c r="E11" s="441">
        <v>34225495</v>
      </c>
      <c r="F11" s="441">
        <v>35940862</v>
      </c>
      <c r="G11" s="441">
        <v>38991785</v>
      </c>
      <c r="H11" s="441">
        <v>42023059</v>
      </c>
      <c r="I11" s="441">
        <v>45724637</v>
      </c>
      <c r="J11" s="441">
        <v>49808676</v>
      </c>
      <c r="K11" s="441">
        <v>54288839</v>
      </c>
      <c r="L11" s="441">
        <v>57719080</v>
      </c>
      <c r="M11" s="441">
        <v>63151559</v>
      </c>
      <c r="N11" s="441">
        <v>68351557</v>
      </c>
      <c r="O11" s="441">
        <v>73942417</v>
      </c>
      <c r="P11" s="441">
        <v>75294280</v>
      </c>
      <c r="Q11" s="441">
        <v>77134546</v>
      </c>
      <c r="R11" s="441">
        <v>83067596</v>
      </c>
      <c r="S11" s="441">
        <v>87151441</v>
      </c>
      <c r="T11" s="460" t="s">
        <v>20</v>
      </c>
      <c r="U11" s="460" t="s">
        <v>20</v>
      </c>
      <c r="V11" s="27" t="s">
        <v>20</v>
      </c>
      <c r="W11" s="37" t="s">
        <v>20</v>
      </c>
      <c r="X11" s="37" t="s">
        <v>20</v>
      </c>
      <c r="Y11" s="52" t="s">
        <v>20</v>
      </c>
      <c r="Z11" s="27" t="s">
        <v>20</v>
      </c>
      <c r="AA11" s="37" t="s">
        <v>20</v>
      </c>
      <c r="AB11" s="2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37" t="s">
        <v>20</v>
      </c>
      <c r="AK11" s="37" t="s">
        <v>20</v>
      </c>
      <c r="AL11" s="37" t="s">
        <v>20</v>
      </c>
      <c r="AM11" s="503" t="s">
        <v>20</v>
      </c>
      <c r="AN11" s="82"/>
    </row>
    <row r="12" spans="2:40" ht="13.5">
      <c r="B12" s="13"/>
      <c r="C12" s="11" t="s">
        <v>53</v>
      </c>
      <c r="D12" s="443">
        <v>2106356</v>
      </c>
      <c r="E12" s="443">
        <v>2099571</v>
      </c>
      <c r="F12" s="443">
        <v>2079635</v>
      </c>
      <c r="G12" s="443">
        <v>2383122</v>
      </c>
      <c r="H12" s="443">
        <v>2509422</v>
      </c>
      <c r="I12" s="443">
        <v>2895264</v>
      </c>
      <c r="J12" s="443">
        <v>2826807</v>
      </c>
      <c r="K12" s="443">
        <v>2896515</v>
      </c>
      <c r="L12" s="443">
        <v>3002397</v>
      </c>
      <c r="M12" s="443">
        <v>3189317</v>
      </c>
      <c r="N12" s="445">
        <v>3386119</v>
      </c>
      <c r="O12" s="445">
        <v>3319195</v>
      </c>
      <c r="P12" s="445">
        <v>3412106</v>
      </c>
      <c r="Q12" s="445">
        <v>3337528</v>
      </c>
      <c r="R12" s="445">
        <v>3389318</v>
      </c>
      <c r="S12" s="445">
        <v>3811747</v>
      </c>
      <c r="T12" s="468" t="s">
        <v>20</v>
      </c>
      <c r="U12" s="468" t="s">
        <v>20</v>
      </c>
      <c r="V12" s="29" t="s">
        <v>20</v>
      </c>
      <c r="W12" s="39" t="s">
        <v>20</v>
      </c>
      <c r="X12" s="39" t="s">
        <v>20</v>
      </c>
      <c r="Y12" s="54" t="s">
        <v>20</v>
      </c>
      <c r="Z12" s="29" t="s">
        <v>20</v>
      </c>
      <c r="AA12" s="39" t="s">
        <v>20</v>
      </c>
      <c r="AB12" s="2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39" t="s">
        <v>20</v>
      </c>
      <c r="AK12" s="39" t="s">
        <v>20</v>
      </c>
      <c r="AL12" s="39" t="s">
        <v>20</v>
      </c>
      <c r="AM12" s="505" t="s">
        <v>20</v>
      </c>
      <c r="AN12" s="83"/>
    </row>
    <row r="13" spans="2:40" ht="13.5">
      <c r="B13" s="4">
        <v>3</v>
      </c>
      <c r="C13" s="5" t="s">
        <v>17</v>
      </c>
      <c r="D13" s="444" t="s">
        <v>20</v>
      </c>
      <c r="E13" s="444" t="s">
        <v>20</v>
      </c>
      <c r="F13" s="444" t="s">
        <v>20</v>
      </c>
      <c r="G13" s="444" t="s">
        <v>20</v>
      </c>
      <c r="H13" s="444" t="s">
        <v>20</v>
      </c>
      <c r="I13" s="444" t="s">
        <v>20</v>
      </c>
      <c r="J13" s="444" t="s">
        <v>20</v>
      </c>
      <c r="K13" s="444" t="s">
        <v>20</v>
      </c>
      <c r="L13" s="444" t="s">
        <v>20</v>
      </c>
      <c r="M13" s="444" t="s">
        <v>20</v>
      </c>
      <c r="N13" s="444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57" t="s">
        <v>20</v>
      </c>
      <c r="U13" s="457">
        <v>95900183</v>
      </c>
      <c r="V13" s="30">
        <v>95180633</v>
      </c>
      <c r="W13" s="40">
        <v>92060127</v>
      </c>
      <c r="X13" s="40">
        <v>89021222</v>
      </c>
      <c r="Y13" s="55">
        <v>85931689</v>
      </c>
      <c r="Z13" s="30">
        <v>89270144</v>
      </c>
      <c r="AA13" s="40">
        <v>87694239</v>
      </c>
      <c r="AB13" s="30">
        <v>86487564</v>
      </c>
      <c r="AC13" s="40">
        <v>90479433</v>
      </c>
      <c r="AD13" s="40">
        <v>92722827</v>
      </c>
      <c r="AE13" s="40">
        <v>95727070</v>
      </c>
      <c r="AF13" s="55">
        <v>99886546</v>
      </c>
      <c r="AG13" s="40">
        <v>100677929</v>
      </c>
      <c r="AH13" s="30">
        <v>102483740</v>
      </c>
      <c r="AI13" s="30">
        <v>104770523</v>
      </c>
      <c r="AJ13" s="40">
        <v>108319376</v>
      </c>
      <c r="AK13" s="40">
        <v>111427143</v>
      </c>
      <c r="AL13" s="40">
        <v>113181516</v>
      </c>
      <c r="AM13" s="507">
        <v>109805770</v>
      </c>
      <c r="AN13" s="84"/>
    </row>
    <row r="14" spans="2:40" ht="13.5">
      <c r="B14" s="12"/>
      <c r="C14" s="21" t="s">
        <v>17</v>
      </c>
      <c r="D14" s="446">
        <v>22753370</v>
      </c>
      <c r="E14" s="446">
        <v>22999290</v>
      </c>
      <c r="F14" s="446">
        <v>25088921</v>
      </c>
      <c r="G14" s="446">
        <v>27115085</v>
      </c>
      <c r="H14" s="446">
        <v>27379114</v>
      </c>
      <c r="I14" s="446">
        <v>28546358</v>
      </c>
      <c r="J14" s="446">
        <v>31372392</v>
      </c>
      <c r="K14" s="446">
        <v>34614934</v>
      </c>
      <c r="L14" s="446">
        <v>39030787</v>
      </c>
      <c r="M14" s="446">
        <v>42281857</v>
      </c>
      <c r="N14" s="446">
        <v>46352851</v>
      </c>
      <c r="O14" s="446">
        <v>49523853</v>
      </c>
      <c r="P14" s="446">
        <v>50676452</v>
      </c>
      <c r="Q14" s="446">
        <v>53090637</v>
      </c>
      <c r="R14" s="446">
        <v>57474983</v>
      </c>
      <c r="S14" s="446">
        <v>64071150</v>
      </c>
      <c r="T14" s="469">
        <v>66237969</v>
      </c>
      <c r="U14" s="469" t="s">
        <v>20</v>
      </c>
      <c r="V14" s="27" t="s">
        <v>20</v>
      </c>
      <c r="W14" s="37" t="s">
        <v>20</v>
      </c>
      <c r="X14" s="37" t="s">
        <v>20</v>
      </c>
      <c r="Y14" s="52" t="s">
        <v>20</v>
      </c>
      <c r="Z14" s="27" t="s">
        <v>20</v>
      </c>
      <c r="AA14" s="37" t="s">
        <v>20</v>
      </c>
      <c r="AB14" s="2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37" t="s">
        <v>20</v>
      </c>
      <c r="AK14" s="37" t="s">
        <v>20</v>
      </c>
      <c r="AL14" s="37" t="s">
        <v>20</v>
      </c>
      <c r="AM14" s="503" t="s">
        <v>20</v>
      </c>
      <c r="AN14" s="82"/>
    </row>
    <row r="15" spans="2:40" ht="13.5">
      <c r="B15" s="16"/>
      <c r="C15" s="10" t="s">
        <v>49</v>
      </c>
      <c r="D15" s="352">
        <v>4505723</v>
      </c>
      <c r="E15" s="352">
        <v>4592623</v>
      </c>
      <c r="F15" s="352">
        <v>4718551</v>
      </c>
      <c r="G15" s="352">
        <v>4804887</v>
      </c>
      <c r="H15" s="352">
        <v>5006099</v>
      </c>
      <c r="I15" s="352">
        <v>5142896</v>
      </c>
      <c r="J15" s="352">
        <v>5240671</v>
      </c>
      <c r="K15" s="352">
        <v>5623386</v>
      </c>
      <c r="L15" s="352">
        <v>6143193</v>
      </c>
      <c r="M15" s="352">
        <v>6342285</v>
      </c>
      <c r="N15" s="352">
        <v>6699894</v>
      </c>
      <c r="O15" s="352">
        <v>6276417</v>
      </c>
      <c r="P15" s="352">
        <v>5755590</v>
      </c>
      <c r="Q15" s="352">
        <v>5279702</v>
      </c>
      <c r="R15" s="352">
        <v>4974858</v>
      </c>
      <c r="S15" s="352">
        <v>4951155</v>
      </c>
      <c r="T15" s="352">
        <v>5068921</v>
      </c>
      <c r="U15" s="352" t="s">
        <v>20</v>
      </c>
      <c r="V15" s="28" t="s">
        <v>20</v>
      </c>
      <c r="W15" s="38" t="s">
        <v>20</v>
      </c>
      <c r="X15" s="38" t="s">
        <v>20</v>
      </c>
      <c r="Y15" s="53" t="s">
        <v>20</v>
      </c>
      <c r="Z15" s="28" t="s">
        <v>20</v>
      </c>
      <c r="AA15" s="38" t="s">
        <v>20</v>
      </c>
      <c r="AB15" s="2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38" t="s">
        <v>20</v>
      </c>
      <c r="AK15" s="38" t="s">
        <v>20</v>
      </c>
      <c r="AL15" s="38" t="s">
        <v>20</v>
      </c>
      <c r="AM15" s="504" t="s">
        <v>20</v>
      </c>
      <c r="AN15" s="83"/>
    </row>
    <row r="16" spans="2:40" ht="13.5">
      <c r="B16" s="16"/>
      <c r="C16" s="10" t="s">
        <v>50</v>
      </c>
      <c r="D16" s="352">
        <v>1744699</v>
      </c>
      <c r="E16" s="352">
        <v>1783675</v>
      </c>
      <c r="F16" s="352">
        <v>1959939</v>
      </c>
      <c r="G16" s="352">
        <v>2175664</v>
      </c>
      <c r="H16" s="352">
        <v>2666258</v>
      </c>
      <c r="I16" s="352">
        <v>2992915</v>
      </c>
      <c r="J16" s="352">
        <v>3455531</v>
      </c>
      <c r="K16" s="352">
        <v>3902945</v>
      </c>
      <c r="L16" s="352">
        <v>3994989</v>
      </c>
      <c r="M16" s="352">
        <v>4101103</v>
      </c>
      <c r="N16" s="352">
        <v>3958940</v>
      </c>
      <c r="O16" s="352">
        <v>3975287</v>
      </c>
      <c r="P16" s="352">
        <v>3767611</v>
      </c>
      <c r="Q16" s="352">
        <v>3712012</v>
      </c>
      <c r="R16" s="352">
        <v>3696306</v>
      </c>
      <c r="S16" s="352">
        <v>3646562</v>
      </c>
      <c r="T16" s="352">
        <v>3767015</v>
      </c>
      <c r="U16" s="352" t="s">
        <v>20</v>
      </c>
      <c r="V16" s="28" t="s">
        <v>20</v>
      </c>
      <c r="W16" s="38" t="s">
        <v>20</v>
      </c>
      <c r="X16" s="38" t="s">
        <v>20</v>
      </c>
      <c r="Y16" s="53" t="s">
        <v>20</v>
      </c>
      <c r="Z16" s="28" t="s">
        <v>20</v>
      </c>
      <c r="AA16" s="38" t="s">
        <v>20</v>
      </c>
      <c r="AB16" s="2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38" t="s">
        <v>20</v>
      </c>
      <c r="AK16" s="38" t="s">
        <v>20</v>
      </c>
      <c r="AL16" s="38" t="s">
        <v>20</v>
      </c>
      <c r="AM16" s="504" t="s">
        <v>20</v>
      </c>
      <c r="AN16" s="83"/>
    </row>
    <row r="17" spans="2:40" ht="13.5">
      <c r="B17" s="16"/>
      <c r="C17" s="10" t="s">
        <v>51</v>
      </c>
      <c r="D17" s="352">
        <v>3921183</v>
      </c>
      <c r="E17" s="352">
        <v>4055821</v>
      </c>
      <c r="F17" s="352">
        <v>4457849</v>
      </c>
      <c r="G17" s="352">
        <v>4552936</v>
      </c>
      <c r="H17" s="352">
        <v>4710630</v>
      </c>
      <c r="I17" s="352">
        <v>4564899</v>
      </c>
      <c r="J17" s="352">
        <v>4846227</v>
      </c>
      <c r="K17" s="352">
        <v>5191655</v>
      </c>
      <c r="L17" s="352">
        <v>5809526</v>
      </c>
      <c r="M17" s="352">
        <v>6182186</v>
      </c>
      <c r="N17" s="352">
        <v>6472628</v>
      </c>
      <c r="O17" s="352">
        <v>6539184</v>
      </c>
      <c r="P17" s="352">
        <v>6344527</v>
      </c>
      <c r="Q17" s="352">
        <v>6364673</v>
      </c>
      <c r="R17" s="352">
        <v>6568530</v>
      </c>
      <c r="S17" s="352">
        <v>6554320</v>
      </c>
      <c r="T17" s="352">
        <v>6666820</v>
      </c>
      <c r="U17" s="352" t="s">
        <v>20</v>
      </c>
      <c r="V17" s="28" t="s">
        <v>20</v>
      </c>
      <c r="W17" s="38" t="s">
        <v>20</v>
      </c>
      <c r="X17" s="38" t="s">
        <v>20</v>
      </c>
      <c r="Y17" s="53" t="s">
        <v>20</v>
      </c>
      <c r="Z17" s="28" t="s">
        <v>20</v>
      </c>
      <c r="AA17" s="38" t="s">
        <v>20</v>
      </c>
      <c r="AB17" s="2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38" t="s">
        <v>20</v>
      </c>
      <c r="AK17" s="38" t="s">
        <v>20</v>
      </c>
      <c r="AL17" s="38" t="s">
        <v>20</v>
      </c>
      <c r="AM17" s="504" t="s">
        <v>20</v>
      </c>
      <c r="AN17" s="83"/>
    </row>
    <row r="18" spans="2:40" ht="13.5">
      <c r="B18" s="16"/>
      <c r="C18" s="21" t="s">
        <v>52</v>
      </c>
      <c r="D18" s="447">
        <v>1333999</v>
      </c>
      <c r="E18" s="447">
        <v>1275582</v>
      </c>
      <c r="F18" s="447">
        <v>1381393</v>
      </c>
      <c r="G18" s="447">
        <v>1468991</v>
      </c>
      <c r="H18" s="447">
        <v>1741936</v>
      </c>
      <c r="I18" s="447">
        <v>2032211</v>
      </c>
      <c r="J18" s="447">
        <v>2443853</v>
      </c>
      <c r="K18" s="447">
        <v>3032329</v>
      </c>
      <c r="L18" s="447">
        <v>3615313</v>
      </c>
      <c r="M18" s="447">
        <v>4039278</v>
      </c>
      <c r="N18" s="447">
        <v>4107500</v>
      </c>
      <c r="O18" s="447">
        <v>4512843</v>
      </c>
      <c r="P18" s="447">
        <v>4586479</v>
      </c>
      <c r="Q18" s="447">
        <v>4600974</v>
      </c>
      <c r="R18" s="447">
        <v>4457205</v>
      </c>
      <c r="S18" s="447">
        <v>4570068</v>
      </c>
      <c r="T18" s="447">
        <v>4740780</v>
      </c>
      <c r="U18" s="447" t="s">
        <v>20</v>
      </c>
      <c r="V18" s="50" t="s">
        <v>20</v>
      </c>
      <c r="W18" s="51" t="s">
        <v>20</v>
      </c>
      <c r="X18" s="51" t="s">
        <v>20</v>
      </c>
      <c r="Y18" s="57" t="s">
        <v>20</v>
      </c>
      <c r="Z18" s="50" t="s">
        <v>20</v>
      </c>
      <c r="AA18" s="51" t="s">
        <v>20</v>
      </c>
      <c r="AB18" s="50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1" t="s">
        <v>20</v>
      </c>
      <c r="AK18" s="51" t="s">
        <v>20</v>
      </c>
      <c r="AL18" s="51" t="s">
        <v>20</v>
      </c>
      <c r="AM18" s="508" t="s">
        <v>20</v>
      </c>
      <c r="AN18" s="96"/>
    </row>
    <row r="19" spans="2:40" ht="13.5">
      <c r="B19" s="13"/>
      <c r="C19" s="11" t="s">
        <v>67</v>
      </c>
      <c r="D19" s="448">
        <v>3358511</v>
      </c>
      <c r="E19" s="448">
        <v>3382386</v>
      </c>
      <c r="F19" s="448">
        <v>3411592</v>
      </c>
      <c r="G19" s="448">
        <v>3603637</v>
      </c>
      <c r="H19" s="448">
        <v>3675852</v>
      </c>
      <c r="I19" s="448">
        <v>4012349</v>
      </c>
      <c r="J19" s="448">
        <v>4637283</v>
      </c>
      <c r="K19" s="448">
        <v>5331703</v>
      </c>
      <c r="L19" s="448">
        <v>5829404</v>
      </c>
      <c r="M19" s="448">
        <v>6043269</v>
      </c>
      <c r="N19" s="448">
        <v>6722028</v>
      </c>
      <c r="O19" s="448">
        <v>6853527</v>
      </c>
      <c r="P19" s="448">
        <v>6845036</v>
      </c>
      <c r="Q19" s="448">
        <v>6677493</v>
      </c>
      <c r="R19" s="448">
        <v>6558533</v>
      </c>
      <c r="S19" s="448">
        <v>6483015</v>
      </c>
      <c r="T19" s="448">
        <v>6652189</v>
      </c>
      <c r="U19" s="448">
        <v>6490109</v>
      </c>
      <c r="V19" s="85">
        <v>6359260</v>
      </c>
      <c r="W19" s="86">
        <v>6183531</v>
      </c>
      <c r="X19" s="86">
        <v>5843252</v>
      </c>
      <c r="Y19" s="87">
        <v>5592221</v>
      </c>
      <c r="Z19" s="94" t="s">
        <v>20</v>
      </c>
      <c r="AA19" s="39" t="s">
        <v>20</v>
      </c>
      <c r="AB19" s="29" t="s">
        <v>20</v>
      </c>
      <c r="AC19" s="39" t="s">
        <v>20</v>
      </c>
      <c r="AD19" s="39" t="s">
        <v>20</v>
      </c>
      <c r="AE19" s="39" t="s">
        <v>20</v>
      </c>
      <c r="AF19" s="54" t="s">
        <v>20</v>
      </c>
      <c r="AG19" s="39" t="s">
        <v>20</v>
      </c>
      <c r="AH19" s="29" t="s">
        <v>20</v>
      </c>
      <c r="AI19" s="29" t="s">
        <v>20</v>
      </c>
      <c r="AJ19" s="39" t="s">
        <v>20</v>
      </c>
      <c r="AK19" s="39" t="s">
        <v>20</v>
      </c>
      <c r="AL19" s="39" t="s">
        <v>20</v>
      </c>
      <c r="AM19" s="505" t="s">
        <v>20</v>
      </c>
      <c r="AN19" s="96"/>
    </row>
    <row r="20" spans="2:40" ht="13.5">
      <c r="B20" s="4">
        <v>4</v>
      </c>
      <c r="C20" s="5" t="s">
        <v>18</v>
      </c>
      <c r="D20" s="439" t="s">
        <v>20</v>
      </c>
      <c r="E20" s="439" t="s">
        <v>20</v>
      </c>
      <c r="F20" s="439" t="s">
        <v>20</v>
      </c>
      <c r="G20" s="439" t="s">
        <v>20</v>
      </c>
      <c r="H20" s="439" t="s">
        <v>20</v>
      </c>
      <c r="I20" s="439" t="s">
        <v>20</v>
      </c>
      <c r="J20" s="439" t="s">
        <v>20</v>
      </c>
      <c r="K20" s="439" t="s">
        <v>20</v>
      </c>
      <c r="L20" s="439" t="s">
        <v>20</v>
      </c>
      <c r="M20" s="439" t="s">
        <v>20</v>
      </c>
      <c r="N20" s="439" t="s">
        <v>20</v>
      </c>
      <c r="O20" s="439" t="s">
        <v>20</v>
      </c>
      <c r="P20" s="439" t="s">
        <v>20</v>
      </c>
      <c r="Q20" s="439" t="s">
        <v>20</v>
      </c>
      <c r="R20" s="439" t="s">
        <v>20</v>
      </c>
      <c r="S20" s="439" t="s">
        <v>20</v>
      </c>
      <c r="T20" s="470">
        <v>46466466</v>
      </c>
      <c r="U20" s="470">
        <v>47841853</v>
      </c>
      <c r="V20" s="126">
        <v>47517248</v>
      </c>
      <c r="W20" s="127">
        <v>45925961</v>
      </c>
      <c r="X20" s="127">
        <v>43831171</v>
      </c>
      <c r="Y20" s="128">
        <v>40945616</v>
      </c>
      <c r="Z20" s="126">
        <v>39024196</v>
      </c>
      <c r="AA20" s="127">
        <v>37710709</v>
      </c>
      <c r="AB20" s="126">
        <v>35218868</v>
      </c>
      <c r="AC20" s="127">
        <v>33720052</v>
      </c>
      <c r="AD20" s="127">
        <v>31519353</v>
      </c>
      <c r="AE20" s="127">
        <v>30944987</v>
      </c>
      <c r="AF20" s="128">
        <v>29593837</v>
      </c>
      <c r="AG20" s="127">
        <v>27966411</v>
      </c>
      <c r="AH20" s="126">
        <v>26678193</v>
      </c>
      <c r="AI20" s="126">
        <v>25447389</v>
      </c>
      <c r="AJ20" s="127">
        <v>25190053</v>
      </c>
      <c r="AK20" s="127">
        <v>24456930</v>
      </c>
      <c r="AL20" s="127">
        <v>23935027</v>
      </c>
      <c r="AM20" s="509">
        <v>22817656</v>
      </c>
      <c r="AN20" s="129"/>
    </row>
    <row r="21" spans="2:40" ht="13.5">
      <c r="B21" s="14"/>
      <c r="C21" s="8" t="s">
        <v>18</v>
      </c>
      <c r="D21" s="441">
        <v>10391900</v>
      </c>
      <c r="E21" s="441">
        <v>10992762</v>
      </c>
      <c r="F21" s="441">
        <v>10709465</v>
      </c>
      <c r="G21" s="441">
        <v>10481767</v>
      </c>
      <c r="H21" s="441">
        <v>10291807</v>
      </c>
      <c r="I21" s="441">
        <v>10273762</v>
      </c>
      <c r="J21" s="441">
        <v>10582930</v>
      </c>
      <c r="K21" s="441">
        <v>10815188</v>
      </c>
      <c r="L21" s="441">
        <v>11723556</v>
      </c>
      <c r="M21" s="441">
        <v>12692141</v>
      </c>
      <c r="N21" s="441">
        <v>13914220</v>
      </c>
      <c r="O21" s="441">
        <v>15839590</v>
      </c>
      <c r="P21" s="441">
        <v>17490679</v>
      </c>
      <c r="Q21" s="441">
        <v>18298134</v>
      </c>
      <c r="R21" s="441">
        <v>18950373</v>
      </c>
      <c r="S21" s="441">
        <v>19603105</v>
      </c>
      <c r="T21" s="471" t="s">
        <v>20</v>
      </c>
      <c r="U21" s="471" t="s">
        <v>20</v>
      </c>
      <c r="V21" s="28" t="s">
        <v>20</v>
      </c>
      <c r="W21" s="38" t="s">
        <v>20</v>
      </c>
      <c r="X21" s="38" t="s">
        <v>20</v>
      </c>
      <c r="Y21" s="53" t="s">
        <v>20</v>
      </c>
      <c r="Z21" s="28" t="s">
        <v>20</v>
      </c>
      <c r="AA21" s="38" t="s">
        <v>20</v>
      </c>
      <c r="AB21" s="28" t="s">
        <v>20</v>
      </c>
      <c r="AC21" s="97" t="s">
        <v>20</v>
      </c>
      <c r="AD21" s="69" t="s">
        <v>20</v>
      </c>
      <c r="AE21" s="69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38" t="s">
        <v>20</v>
      </c>
      <c r="AK21" s="38" t="s">
        <v>20</v>
      </c>
      <c r="AL21" s="38" t="s">
        <v>20</v>
      </c>
      <c r="AM21" s="504" t="s">
        <v>20</v>
      </c>
      <c r="AN21" s="83"/>
    </row>
    <row r="22" spans="2:40" ht="13.5">
      <c r="B22" s="9"/>
      <c r="C22" s="10" t="s">
        <v>64</v>
      </c>
      <c r="D22" s="442">
        <v>1396135</v>
      </c>
      <c r="E22" s="442">
        <v>1426591</v>
      </c>
      <c r="F22" s="442">
        <v>1404655</v>
      </c>
      <c r="G22" s="442">
        <v>1392268</v>
      </c>
      <c r="H22" s="442">
        <v>1442493</v>
      </c>
      <c r="I22" s="442">
        <v>1670207</v>
      </c>
      <c r="J22" s="442">
        <v>1728240</v>
      </c>
      <c r="K22" s="442">
        <v>1731448</v>
      </c>
      <c r="L22" s="442">
        <v>1938043</v>
      </c>
      <c r="M22" s="442">
        <v>2007639</v>
      </c>
      <c r="N22" s="442">
        <v>2068585</v>
      </c>
      <c r="O22" s="442">
        <v>2177530</v>
      </c>
      <c r="P22" s="442">
        <v>2431434</v>
      </c>
      <c r="Q22" s="442">
        <v>2710840</v>
      </c>
      <c r="R22" s="442">
        <v>2692208</v>
      </c>
      <c r="S22" s="442">
        <v>2592226</v>
      </c>
      <c r="T22" s="352" t="s">
        <v>20</v>
      </c>
      <c r="U22" s="352" t="s">
        <v>20</v>
      </c>
      <c r="V22" s="28" t="s">
        <v>20</v>
      </c>
      <c r="W22" s="38" t="s">
        <v>20</v>
      </c>
      <c r="X22" s="38" t="s">
        <v>20</v>
      </c>
      <c r="Y22" s="53" t="s">
        <v>20</v>
      </c>
      <c r="Z22" s="28" t="s">
        <v>20</v>
      </c>
      <c r="AA22" s="38" t="s">
        <v>20</v>
      </c>
      <c r="AB22" s="2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38" t="s">
        <v>20</v>
      </c>
      <c r="AK22" s="38" t="s">
        <v>20</v>
      </c>
      <c r="AL22" s="38" t="s">
        <v>20</v>
      </c>
      <c r="AM22" s="504" t="s">
        <v>20</v>
      </c>
      <c r="AN22" s="83"/>
    </row>
    <row r="23" spans="2:40" ht="13.5">
      <c r="B23" s="9"/>
      <c r="C23" s="10" t="s">
        <v>66</v>
      </c>
      <c r="D23" s="442">
        <v>1911911</v>
      </c>
      <c r="E23" s="442">
        <v>1945092</v>
      </c>
      <c r="F23" s="442">
        <v>2057699</v>
      </c>
      <c r="G23" s="442">
        <v>2269134</v>
      </c>
      <c r="H23" s="442">
        <v>2453989</v>
      </c>
      <c r="I23" s="442">
        <v>2655362</v>
      </c>
      <c r="J23" s="442">
        <v>2954960</v>
      </c>
      <c r="K23" s="442">
        <v>3130208</v>
      </c>
      <c r="L23" s="442">
        <v>3694412</v>
      </c>
      <c r="M23" s="442">
        <v>4015024</v>
      </c>
      <c r="N23" s="442">
        <v>4231812</v>
      </c>
      <c r="O23" s="442">
        <v>4399617</v>
      </c>
      <c r="P23" s="442">
        <v>4355316</v>
      </c>
      <c r="Q23" s="442">
        <v>4178358</v>
      </c>
      <c r="R23" s="442">
        <v>4065025</v>
      </c>
      <c r="S23" s="442">
        <v>4008220</v>
      </c>
      <c r="T23" s="352" t="s">
        <v>20</v>
      </c>
      <c r="U23" s="352" t="s">
        <v>20</v>
      </c>
      <c r="V23" s="28" t="s">
        <v>20</v>
      </c>
      <c r="W23" s="38" t="s">
        <v>20</v>
      </c>
      <c r="X23" s="38" t="s">
        <v>20</v>
      </c>
      <c r="Y23" s="53" t="s">
        <v>20</v>
      </c>
      <c r="Z23" s="28" t="s">
        <v>20</v>
      </c>
      <c r="AA23" s="38" t="s">
        <v>20</v>
      </c>
      <c r="AB23" s="2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38" t="s">
        <v>20</v>
      </c>
      <c r="AK23" s="38" t="s">
        <v>20</v>
      </c>
      <c r="AL23" s="38" t="s">
        <v>20</v>
      </c>
      <c r="AM23" s="504" t="s">
        <v>20</v>
      </c>
      <c r="AN23" s="83"/>
    </row>
    <row r="24" spans="2:40" ht="13.5">
      <c r="B24" s="9"/>
      <c r="C24" s="10" t="s">
        <v>68</v>
      </c>
      <c r="D24" s="442">
        <v>2201588</v>
      </c>
      <c r="E24" s="442">
        <v>2223496</v>
      </c>
      <c r="F24" s="442">
        <v>2316493</v>
      </c>
      <c r="G24" s="442">
        <v>2526905</v>
      </c>
      <c r="H24" s="442">
        <v>2918927</v>
      </c>
      <c r="I24" s="442">
        <v>3047214</v>
      </c>
      <c r="J24" s="442">
        <v>3360466</v>
      </c>
      <c r="K24" s="442">
        <v>3395867</v>
      </c>
      <c r="L24" s="442">
        <v>3937969</v>
      </c>
      <c r="M24" s="442">
        <v>4222551</v>
      </c>
      <c r="N24" s="442">
        <v>4475549</v>
      </c>
      <c r="O24" s="442">
        <v>4406476</v>
      </c>
      <c r="P24" s="442">
        <v>4378249</v>
      </c>
      <c r="Q24" s="442">
        <v>4163169</v>
      </c>
      <c r="R24" s="442">
        <v>4007756</v>
      </c>
      <c r="S24" s="442">
        <v>3901171</v>
      </c>
      <c r="T24" s="352" t="s">
        <v>20</v>
      </c>
      <c r="U24" s="352" t="s">
        <v>20</v>
      </c>
      <c r="V24" s="28" t="s">
        <v>20</v>
      </c>
      <c r="W24" s="38" t="s">
        <v>20</v>
      </c>
      <c r="X24" s="38" t="s">
        <v>20</v>
      </c>
      <c r="Y24" s="53" t="s">
        <v>20</v>
      </c>
      <c r="Z24" s="28" t="s">
        <v>20</v>
      </c>
      <c r="AA24" s="38" t="s">
        <v>20</v>
      </c>
      <c r="AB24" s="2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38" t="s">
        <v>20</v>
      </c>
      <c r="AK24" s="38" t="s">
        <v>20</v>
      </c>
      <c r="AL24" s="38" t="s">
        <v>20</v>
      </c>
      <c r="AM24" s="504" t="s">
        <v>20</v>
      </c>
      <c r="AN24" s="83"/>
    </row>
    <row r="25" spans="2:40" ht="13.5">
      <c r="B25" s="9"/>
      <c r="C25" s="10" t="s">
        <v>69</v>
      </c>
      <c r="D25" s="442">
        <v>1791323</v>
      </c>
      <c r="E25" s="442">
        <v>1866875</v>
      </c>
      <c r="F25" s="442">
        <v>1836604</v>
      </c>
      <c r="G25" s="442">
        <v>1776799</v>
      </c>
      <c r="H25" s="442">
        <v>1875507</v>
      </c>
      <c r="I25" s="442">
        <v>1976547</v>
      </c>
      <c r="J25" s="442">
        <v>2497482</v>
      </c>
      <c r="K25" s="442">
        <v>2789221</v>
      </c>
      <c r="L25" s="442">
        <v>3023362</v>
      </c>
      <c r="M25" s="442">
        <v>3430198</v>
      </c>
      <c r="N25" s="442">
        <v>4178822</v>
      </c>
      <c r="O25" s="442">
        <v>4501669</v>
      </c>
      <c r="P25" s="442">
        <v>4707128</v>
      </c>
      <c r="Q25" s="442">
        <v>4975496</v>
      </c>
      <c r="R25" s="442">
        <v>4868721</v>
      </c>
      <c r="S25" s="442">
        <v>5175847</v>
      </c>
      <c r="T25" s="352" t="s">
        <v>20</v>
      </c>
      <c r="U25" s="352" t="s">
        <v>20</v>
      </c>
      <c r="V25" s="28" t="s">
        <v>20</v>
      </c>
      <c r="W25" s="38" t="s">
        <v>20</v>
      </c>
      <c r="X25" s="38" t="s">
        <v>20</v>
      </c>
      <c r="Y25" s="53" t="s">
        <v>20</v>
      </c>
      <c r="Z25" s="28" t="s">
        <v>20</v>
      </c>
      <c r="AA25" s="38" t="s">
        <v>20</v>
      </c>
      <c r="AB25" s="2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38" t="s">
        <v>20</v>
      </c>
      <c r="AK25" s="38" t="s">
        <v>20</v>
      </c>
      <c r="AL25" s="38" t="s">
        <v>20</v>
      </c>
      <c r="AM25" s="504" t="s">
        <v>20</v>
      </c>
      <c r="AN25" s="83"/>
    </row>
    <row r="26" spans="2:40" ht="13.5">
      <c r="B26" s="9"/>
      <c r="C26" s="10" t="s">
        <v>70</v>
      </c>
      <c r="D26" s="442">
        <v>1977869</v>
      </c>
      <c r="E26" s="442">
        <v>1998939</v>
      </c>
      <c r="F26" s="442">
        <v>2041323</v>
      </c>
      <c r="G26" s="442">
        <v>1969673</v>
      </c>
      <c r="H26" s="442">
        <v>1958276</v>
      </c>
      <c r="I26" s="442">
        <v>1988068</v>
      </c>
      <c r="J26" s="442">
        <v>2306509</v>
      </c>
      <c r="K26" s="442">
        <v>2592497</v>
      </c>
      <c r="L26" s="442">
        <v>3654898</v>
      </c>
      <c r="M26" s="442">
        <v>4180847</v>
      </c>
      <c r="N26" s="442">
        <v>4123892</v>
      </c>
      <c r="O26" s="442">
        <v>3995001</v>
      </c>
      <c r="P26" s="442">
        <v>3918259</v>
      </c>
      <c r="Q26" s="442">
        <v>3725327</v>
      </c>
      <c r="R26" s="442">
        <v>3703485</v>
      </c>
      <c r="S26" s="442">
        <v>3545046</v>
      </c>
      <c r="T26" s="352" t="s">
        <v>20</v>
      </c>
      <c r="U26" s="352" t="s">
        <v>20</v>
      </c>
      <c r="V26" s="28" t="s">
        <v>20</v>
      </c>
      <c r="W26" s="38" t="s">
        <v>20</v>
      </c>
      <c r="X26" s="38" t="s">
        <v>20</v>
      </c>
      <c r="Y26" s="53" t="s">
        <v>20</v>
      </c>
      <c r="Z26" s="28" t="s">
        <v>20</v>
      </c>
      <c r="AA26" s="38" t="s">
        <v>20</v>
      </c>
      <c r="AB26" s="2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38" t="s">
        <v>20</v>
      </c>
      <c r="AK26" s="38" t="s">
        <v>20</v>
      </c>
      <c r="AL26" s="38" t="s">
        <v>20</v>
      </c>
      <c r="AM26" s="504" t="s">
        <v>20</v>
      </c>
      <c r="AN26" s="83"/>
    </row>
    <row r="27" spans="2:40" ht="13.5">
      <c r="B27" s="4"/>
      <c r="C27" s="11" t="s">
        <v>71</v>
      </c>
      <c r="D27" s="443">
        <v>2333246</v>
      </c>
      <c r="E27" s="443">
        <v>2296720</v>
      </c>
      <c r="F27" s="443">
        <v>2264899</v>
      </c>
      <c r="G27" s="443">
        <v>2290372</v>
      </c>
      <c r="H27" s="443">
        <v>2552887</v>
      </c>
      <c r="I27" s="443">
        <v>2676485</v>
      </c>
      <c r="J27" s="443">
        <v>2719326</v>
      </c>
      <c r="K27" s="443">
        <v>3329971</v>
      </c>
      <c r="L27" s="443">
        <v>3718563</v>
      </c>
      <c r="M27" s="443">
        <v>3976941</v>
      </c>
      <c r="N27" s="443">
        <v>4167676</v>
      </c>
      <c r="O27" s="443">
        <v>4401629</v>
      </c>
      <c r="P27" s="443">
        <v>4466882</v>
      </c>
      <c r="Q27" s="443">
        <v>4739970</v>
      </c>
      <c r="R27" s="443">
        <v>4526075</v>
      </c>
      <c r="S27" s="443">
        <v>4253850</v>
      </c>
      <c r="T27" s="468" t="s">
        <v>20</v>
      </c>
      <c r="U27" s="468" t="s">
        <v>20</v>
      </c>
      <c r="V27" s="28" t="s">
        <v>20</v>
      </c>
      <c r="W27" s="38" t="s">
        <v>20</v>
      </c>
      <c r="X27" s="38" t="s">
        <v>20</v>
      </c>
      <c r="Y27" s="53" t="s">
        <v>20</v>
      </c>
      <c r="Z27" s="28" t="s">
        <v>20</v>
      </c>
      <c r="AA27" s="38" t="s">
        <v>20</v>
      </c>
      <c r="AB27" s="28" t="s">
        <v>20</v>
      </c>
      <c r="AC27" s="38" t="s">
        <v>20</v>
      </c>
      <c r="AD27" s="38" t="s">
        <v>20</v>
      </c>
      <c r="AE27" s="38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38" t="s">
        <v>20</v>
      </c>
      <c r="AK27" s="38" t="s">
        <v>20</v>
      </c>
      <c r="AL27" s="38" t="s">
        <v>20</v>
      </c>
      <c r="AM27" s="504" t="s">
        <v>20</v>
      </c>
      <c r="AN27" s="83"/>
    </row>
    <row r="28" spans="2:40" ht="13.5">
      <c r="B28" s="4">
        <v>5</v>
      </c>
      <c r="C28" s="15" t="s">
        <v>21</v>
      </c>
      <c r="D28" s="357">
        <v>25869314</v>
      </c>
      <c r="E28" s="357">
        <v>25343614</v>
      </c>
      <c r="F28" s="357">
        <v>26619030</v>
      </c>
      <c r="G28" s="357">
        <v>26828947</v>
      </c>
      <c r="H28" s="357">
        <v>26926528</v>
      </c>
      <c r="I28" s="357">
        <v>28183724</v>
      </c>
      <c r="J28" s="357">
        <v>32306213</v>
      </c>
      <c r="K28" s="357">
        <v>33796957</v>
      </c>
      <c r="L28" s="357">
        <v>37775131</v>
      </c>
      <c r="M28" s="357">
        <v>40751797</v>
      </c>
      <c r="N28" s="357">
        <v>42987095</v>
      </c>
      <c r="O28" s="357">
        <v>44110886</v>
      </c>
      <c r="P28" s="357">
        <v>42790010</v>
      </c>
      <c r="Q28" s="357">
        <v>41818121</v>
      </c>
      <c r="R28" s="357">
        <v>40532883</v>
      </c>
      <c r="S28" s="357">
        <v>40561730</v>
      </c>
      <c r="T28" s="345">
        <v>40891704</v>
      </c>
      <c r="U28" s="345">
        <v>40248393</v>
      </c>
      <c r="V28" s="30">
        <v>39123077</v>
      </c>
      <c r="W28" s="40">
        <v>37335682</v>
      </c>
      <c r="X28" s="40">
        <v>35076149</v>
      </c>
      <c r="Y28" s="55">
        <v>33408671</v>
      </c>
      <c r="Z28" s="30">
        <v>35682739</v>
      </c>
      <c r="AA28" s="40">
        <v>35570004</v>
      </c>
      <c r="AB28" s="30">
        <v>35276692</v>
      </c>
      <c r="AC28" s="104">
        <v>38205498</v>
      </c>
      <c r="AD28" s="104">
        <v>38702869</v>
      </c>
      <c r="AE28" s="104">
        <v>38661192</v>
      </c>
      <c r="AF28" s="55">
        <v>38955252</v>
      </c>
      <c r="AG28" s="40">
        <v>39236213</v>
      </c>
      <c r="AH28" s="30">
        <v>39250352</v>
      </c>
      <c r="AI28" s="30">
        <v>39658955</v>
      </c>
      <c r="AJ28" s="40">
        <v>42326623</v>
      </c>
      <c r="AK28" s="40">
        <v>42376584</v>
      </c>
      <c r="AL28" s="40">
        <v>42559036</v>
      </c>
      <c r="AM28" s="507">
        <v>42170916</v>
      </c>
      <c r="AN28" s="84"/>
    </row>
    <row r="29" spans="2:40" ht="13.5">
      <c r="B29" s="4">
        <v>6</v>
      </c>
      <c r="C29" s="15" t="s">
        <v>22</v>
      </c>
      <c r="D29" s="358">
        <v>7638849</v>
      </c>
      <c r="E29" s="358">
        <v>8273909</v>
      </c>
      <c r="F29" s="358">
        <v>8434359</v>
      </c>
      <c r="G29" s="358">
        <v>8860728</v>
      </c>
      <c r="H29" s="358">
        <v>9699285</v>
      </c>
      <c r="I29" s="358">
        <v>10677670</v>
      </c>
      <c r="J29" s="358">
        <v>12861728</v>
      </c>
      <c r="K29" s="358">
        <v>13628050</v>
      </c>
      <c r="L29" s="358">
        <v>15348398</v>
      </c>
      <c r="M29" s="358">
        <v>16279758</v>
      </c>
      <c r="N29" s="358">
        <v>16199141</v>
      </c>
      <c r="O29" s="358">
        <v>16741600</v>
      </c>
      <c r="P29" s="358">
        <v>17498111</v>
      </c>
      <c r="Q29" s="358">
        <v>16556355</v>
      </c>
      <c r="R29" s="358">
        <v>16164430</v>
      </c>
      <c r="S29" s="358">
        <v>16227133</v>
      </c>
      <c r="T29" s="348">
        <v>16696647</v>
      </c>
      <c r="U29" s="348">
        <v>17122026</v>
      </c>
      <c r="V29" s="31">
        <v>16898210</v>
      </c>
      <c r="W29" s="41">
        <v>17025563</v>
      </c>
      <c r="X29" s="41">
        <v>16175107</v>
      </c>
      <c r="Y29" s="56">
        <v>15531439</v>
      </c>
      <c r="Z29" s="31">
        <v>15294594</v>
      </c>
      <c r="AA29" s="41">
        <v>15530785</v>
      </c>
      <c r="AB29" s="31">
        <v>16383331</v>
      </c>
      <c r="AC29" s="105">
        <v>16701044</v>
      </c>
      <c r="AD29" s="105">
        <v>17071145</v>
      </c>
      <c r="AE29" s="105">
        <v>18229592</v>
      </c>
      <c r="AF29" s="55">
        <v>19654969</v>
      </c>
      <c r="AG29" s="40">
        <v>20157802</v>
      </c>
      <c r="AH29" s="30">
        <v>20278901</v>
      </c>
      <c r="AI29" s="30">
        <v>21049165</v>
      </c>
      <c r="AJ29" s="40">
        <v>22569473</v>
      </c>
      <c r="AK29" s="40">
        <v>22879419</v>
      </c>
      <c r="AL29" s="40">
        <v>23376297</v>
      </c>
      <c r="AM29" s="507">
        <v>23142751</v>
      </c>
      <c r="AN29" s="88"/>
    </row>
    <row r="30" spans="2:40" ht="13.5">
      <c r="B30" s="4">
        <v>7</v>
      </c>
      <c r="C30" s="15" t="s">
        <v>23</v>
      </c>
      <c r="D30" s="477" t="s">
        <v>20</v>
      </c>
      <c r="E30" s="477" t="s">
        <v>20</v>
      </c>
      <c r="F30" s="477" t="s">
        <v>20</v>
      </c>
      <c r="G30" s="477" t="s">
        <v>20</v>
      </c>
      <c r="H30" s="477" t="s">
        <v>20</v>
      </c>
      <c r="I30" s="477" t="s">
        <v>20</v>
      </c>
      <c r="J30" s="477" t="s">
        <v>20</v>
      </c>
      <c r="K30" s="477" t="s">
        <v>20</v>
      </c>
      <c r="L30" s="477" t="s">
        <v>20</v>
      </c>
      <c r="M30" s="477" t="s">
        <v>20</v>
      </c>
      <c r="N30" s="477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57" t="s">
        <v>20</v>
      </c>
      <c r="U30" s="457">
        <v>80782315</v>
      </c>
      <c r="V30" s="31">
        <v>80113680</v>
      </c>
      <c r="W30" s="41">
        <v>78105950</v>
      </c>
      <c r="X30" s="41">
        <v>76413488</v>
      </c>
      <c r="Y30" s="56">
        <v>72075342</v>
      </c>
      <c r="Z30" s="31">
        <v>68046301</v>
      </c>
      <c r="AA30" s="41">
        <v>65465448</v>
      </c>
      <c r="AB30" s="31">
        <v>64204918</v>
      </c>
      <c r="AC30" s="105">
        <v>61354561</v>
      </c>
      <c r="AD30" s="105">
        <v>58047431</v>
      </c>
      <c r="AE30" s="105">
        <v>54869799</v>
      </c>
      <c r="AF30" s="55">
        <v>53646298</v>
      </c>
      <c r="AG30" s="40">
        <v>51765156</v>
      </c>
      <c r="AH30" s="30">
        <v>54241601</v>
      </c>
      <c r="AI30" s="30">
        <v>59454905</v>
      </c>
      <c r="AJ30" s="40">
        <v>61334893</v>
      </c>
      <c r="AK30" s="40">
        <v>63438015</v>
      </c>
      <c r="AL30" s="40">
        <v>62589529</v>
      </c>
      <c r="AM30" s="507">
        <v>59134094</v>
      </c>
      <c r="AN30" s="88"/>
    </row>
    <row r="31" spans="2:40" ht="13.5">
      <c r="B31" s="12"/>
      <c r="C31" s="89" t="s">
        <v>23</v>
      </c>
      <c r="D31" s="449">
        <v>16493174</v>
      </c>
      <c r="E31" s="450">
        <v>16526791</v>
      </c>
      <c r="F31" s="450">
        <v>16898583</v>
      </c>
      <c r="G31" s="450">
        <v>18646621</v>
      </c>
      <c r="H31" s="450">
        <v>21776200</v>
      </c>
      <c r="I31" s="450">
        <v>24312168</v>
      </c>
      <c r="J31" s="450">
        <v>29055553</v>
      </c>
      <c r="K31" s="450">
        <v>33196094</v>
      </c>
      <c r="L31" s="450">
        <v>37182781</v>
      </c>
      <c r="M31" s="450">
        <v>41769973</v>
      </c>
      <c r="N31" s="450">
        <v>46216243</v>
      </c>
      <c r="O31" s="451">
        <v>48656296</v>
      </c>
      <c r="P31" s="450">
        <v>48391602</v>
      </c>
      <c r="Q31" s="450">
        <v>49767667</v>
      </c>
      <c r="R31" s="450">
        <v>50093363</v>
      </c>
      <c r="S31" s="450">
        <v>49104262</v>
      </c>
      <c r="T31" s="472">
        <v>48700183</v>
      </c>
      <c r="U31" s="472" t="s">
        <v>20</v>
      </c>
      <c r="V31" s="28" t="s">
        <v>20</v>
      </c>
      <c r="W31" s="38" t="s">
        <v>20</v>
      </c>
      <c r="X31" s="38" t="s">
        <v>20</v>
      </c>
      <c r="Y31" s="53" t="s">
        <v>20</v>
      </c>
      <c r="Z31" s="28" t="s">
        <v>20</v>
      </c>
      <c r="AA31" s="38" t="s">
        <v>20</v>
      </c>
      <c r="AB31" s="28" t="s">
        <v>20</v>
      </c>
      <c r="AC31" s="106" t="s">
        <v>20</v>
      </c>
      <c r="AD31" s="106" t="s">
        <v>20</v>
      </c>
      <c r="AE31" s="106" t="s">
        <v>20</v>
      </c>
      <c r="AF31" s="53" t="s">
        <v>20</v>
      </c>
      <c r="AG31" s="38" t="s">
        <v>20</v>
      </c>
      <c r="AH31" s="28" t="s">
        <v>20</v>
      </c>
      <c r="AI31" s="28" t="s">
        <v>20</v>
      </c>
      <c r="AJ31" s="38" t="s">
        <v>20</v>
      </c>
      <c r="AK31" s="38" t="s">
        <v>20</v>
      </c>
      <c r="AL31" s="38" t="s">
        <v>20</v>
      </c>
      <c r="AM31" s="504" t="s">
        <v>20</v>
      </c>
      <c r="AN31" s="83"/>
    </row>
    <row r="32" spans="2:40" ht="13.5">
      <c r="B32" s="16"/>
      <c r="C32" s="10" t="s">
        <v>35</v>
      </c>
      <c r="D32" s="452">
        <v>1628492</v>
      </c>
      <c r="E32" s="453">
        <v>1772256</v>
      </c>
      <c r="F32" s="453">
        <v>1754812</v>
      </c>
      <c r="G32" s="453">
        <v>1793339</v>
      </c>
      <c r="H32" s="453">
        <v>2013157</v>
      </c>
      <c r="I32" s="453">
        <v>2155002</v>
      </c>
      <c r="J32" s="453">
        <v>2938780</v>
      </c>
      <c r="K32" s="453">
        <v>3347930</v>
      </c>
      <c r="L32" s="453">
        <v>3657849</v>
      </c>
      <c r="M32" s="453">
        <v>3778140</v>
      </c>
      <c r="N32" s="453">
        <v>3702604</v>
      </c>
      <c r="O32" s="452">
        <v>3825540</v>
      </c>
      <c r="P32" s="453">
        <v>3824969</v>
      </c>
      <c r="Q32" s="453">
        <v>3921860</v>
      </c>
      <c r="R32" s="453">
        <v>4260837</v>
      </c>
      <c r="S32" s="453">
        <v>4434849</v>
      </c>
      <c r="T32" s="462">
        <v>4880226</v>
      </c>
      <c r="U32" s="462" t="s">
        <v>20</v>
      </c>
      <c r="V32" s="28" t="s">
        <v>20</v>
      </c>
      <c r="W32" s="38" t="s">
        <v>20</v>
      </c>
      <c r="X32" s="38" t="s">
        <v>20</v>
      </c>
      <c r="Y32" s="53" t="s">
        <v>20</v>
      </c>
      <c r="Z32" s="28" t="s">
        <v>20</v>
      </c>
      <c r="AA32" s="38" t="s">
        <v>20</v>
      </c>
      <c r="AB32" s="2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3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454">
        <v>1841194</v>
      </c>
      <c r="E33" s="442">
        <v>1934279</v>
      </c>
      <c r="F33" s="442">
        <v>1892406</v>
      </c>
      <c r="G33" s="442">
        <v>1885740</v>
      </c>
      <c r="H33" s="442">
        <v>2149479</v>
      </c>
      <c r="I33" s="442">
        <v>2436545</v>
      </c>
      <c r="J33" s="442">
        <v>2368198</v>
      </c>
      <c r="K33" s="442">
        <v>2933734</v>
      </c>
      <c r="L33" s="442">
        <v>3338886</v>
      </c>
      <c r="M33" s="442">
        <v>3383766</v>
      </c>
      <c r="N33" s="442">
        <v>3653336</v>
      </c>
      <c r="O33" s="454">
        <v>3833356</v>
      </c>
      <c r="P33" s="442">
        <v>4149309</v>
      </c>
      <c r="Q33" s="442">
        <v>4339828</v>
      </c>
      <c r="R33" s="442">
        <v>4360347</v>
      </c>
      <c r="S33" s="442">
        <v>4463847</v>
      </c>
      <c r="T33" s="352">
        <v>4753768</v>
      </c>
      <c r="U33" s="352" t="s">
        <v>20</v>
      </c>
      <c r="V33" s="28" t="s">
        <v>20</v>
      </c>
      <c r="W33" s="38" t="s">
        <v>20</v>
      </c>
      <c r="X33" s="38" t="s">
        <v>20</v>
      </c>
      <c r="Y33" s="53" t="s">
        <v>20</v>
      </c>
      <c r="Z33" s="28" t="s">
        <v>20</v>
      </c>
      <c r="AA33" s="38" t="s">
        <v>20</v>
      </c>
      <c r="AB33" s="2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3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454">
        <v>1167148</v>
      </c>
      <c r="E34" s="442">
        <v>1194732</v>
      </c>
      <c r="F34" s="442">
        <v>1361675</v>
      </c>
      <c r="G34" s="442">
        <v>1471418</v>
      </c>
      <c r="H34" s="442">
        <v>1504624</v>
      </c>
      <c r="I34" s="442">
        <v>1636360</v>
      </c>
      <c r="J34" s="442">
        <v>1743576</v>
      </c>
      <c r="K34" s="442">
        <v>1845850</v>
      </c>
      <c r="L34" s="442">
        <v>1882778</v>
      </c>
      <c r="M34" s="442">
        <v>1877853</v>
      </c>
      <c r="N34" s="442">
        <v>1870788</v>
      </c>
      <c r="O34" s="454">
        <v>1921317</v>
      </c>
      <c r="P34" s="442">
        <v>1808817</v>
      </c>
      <c r="Q34" s="442">
        <v>1802704</v>
      </c>
      <c r="R34" s="442">
        <v>1732326</v>
      </c>
      <c r="S34" s="442">
        <v>1808260</v>
      </c>
      <c r="T34" s="352">
        <v>1846606</v>
      </c>
      <c r="U34" s="352" t="s">
        <v>20</v>
      </c>
      <c r="V34" s="28" t="s">
        <v>20</v>
      </c>
      <c r="W34" s="38" t="s">
        <v>20</v>
      </c>
      <c r="X34" s="38" t="s">
        <v>20</v>
      </c>
      <c r="Y34" s="53" t="s">
        <v>20</v>
      </c>
      <c r="Z34" s="28" t="s">
        <v>20</v>
      </c>
      <c r="AA34" s="38" t="s">
        <v>20</v>
      </c>
      <c r="AB34" s="2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3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454">
        <v>4031305</v>
      </c>
      <c r="E35" s="442">
        <v>3766561</v>
      </c>
      <c r="F35" s="442">
        <v>3697460</v>
      </c>
      <c r="G35" s="442">
        <v>3580325</v>
      </c>
      <c r="H35" s="442">
        <v>3660643</v>
      </c>
      <c r="I35" s="442">
        <v>3975254</v>
      </c>
      <c r="J35" s="442">
        <v>4893591</v>
      </c>
      <c r="K35" s="442">
        <v>5307436</v>
      </c>
      <c r="L35" s="442">
        <v>5714523</v>
      </c>
      <c r="M35" s="442">
        <v>5855980</v>
      </c>
      <c r="N35" s="442">
        <v>5986917</v>
      </c>
      <c r="O35" s="454">
        <v>6220549</v>
      </c>
      <c r="P35" s="442">
        <v>6351113</v>
      </c>
      <c r="Q35" s="442">
        <v>6418729</v>
      </c>
      <c r="R35" s="442">
        <v>6378244</v>
      </c>
      <c r="S35" s="442">
        <v>6276090</v>
      </c>
      <c r="T35" s="352">
        <v>6595466</v>
      </c>
      <c r="U35" s="352" t="s">
        <v>20</v>
      </c>
      <c r="V35" s="28" t="s">
        <v>20</v>
      </c>
      <c r="W35" s="38" t="s">
        <v>20</v>
      </c>
      <c r="X35" s="38" t="s">
        <v>20</v>
      </c>
      <c r="Y35" s="53" t="s">
        <v>20</v>
      </c>
      <c r="Z35" s="28" t="s">
        <v>20</v>
      </c>
      <c r="AA35" s="38" t="s">
        <v>20</v>
      </c>
      <c r="AB35" s="28" t="s">
        <v>20</v>
      </c>
      <c r="AC35" s="38" t="s">
        <v>20</v>
      </c>
      <c r="AD35" s="38" t="s">
        <v>20</v>
      </c>
      <c r="AE35" s="38" t="s">
        <v>20</v>
      </c>
      <c r="AF35" s="53" t="s">
        <v>20</v>
      </c>
      <c r="AG35" s="38" t="s">
        <v>20</v>
      </c>
      <c r="AH35" s="28" t="s">
        <v>20</v>
      </c>
      <c r="AI35" s="28" t="s">
        <v>20</v>
      </c>
      <c r="AJ35" s="38" t="s">
        <v>20</v>
      </c>
      <c r="AK35" s="38" t="s">
        <v>20</v>
      </c>
      <c r="AL35" s="38" t="s">
        <v>20</v>
      </c>
      <c r="AM35" s="504" t="s">
        <v>20</v>
      </c>
      <c r="AN35" s="83"/>
    </row>
    <row r="36" spans="2:40" ht="13.5">
      <c r="B36" s="16"/>
      <c r="C36" s="10" t="s">
        <v>39</v>
      </c>
      <c r="D36" s="454">
        <v>2661390</v>
      </c>
      <c r="E36" s="442">
        <v>2729492</v>
      </c>
      <c r="F36" s="442">
        <v>2695973</v>
      </c>
      <c r="G36" s="442">
        <v>2724891</v>
      </c>
      <c r="H36" s="442">
        <v>2919261</v>
      </c>
      <c r="I36" s="442">
        <v>3090285</v>
      </c>
      <c r="J36" s="442">
        <v>3284347</v>
      </c>
      <c r="K36" s="442">
        <v>3484257</v>
      </c>
      <c r="L36" s="442">
        <v>3663702</v>
      </c>
      <c r="M36" s="442">
        <v>3987653</v>
      </c>
      <c r="N36" s="442">
        <v>4039032</v>
      </c>
      <c r="O36" s="454">
        <v>4340154</v>
      </c>
      <c r="P36" s="442">
        <v>4283695</v>
      </c>
      <c r="Q36" s="442">
        <v>4260271</v>
      </c>
      <c r="R36" s="442">
        <v>4844757</v>
      </c>
      <c r="S36" s="442">
        <v>4802617</v>
      </c>
      <c r="T36" s="352">
        <v>4837438</v>
      </c>
      <c r="U36" s="352" t="s">
        <v>20</v>
      </c>
      <c r="V36" s="28" t="s">
        <v>20</v>
      </c>
      <c r="W36" s="38" t="s">
        <v>20</v>
      </c>
      <c r="X36" s="38" t="s">
        <v>20</v>
      </c>
      <c r="Y36" s="53" t="s">
        <v>20</v>
      </c>
      <c r="Z36" s="28" t="s">
        <v>20</v>
      </c>
      <c r="AA36" s="38" t="s">
        <v>20</v>
      </c>
      <c r="AB36" s="28" t="s">
        <v>20</v>
      </c>
      <c r="AC36" s="38" t="s">
        <v>20</v>
      </c>
      <c r="AD36" s="38" t="s">
        <v>20</v>
      </c>
      <c r="AE36" s="38" t="s">
        <v>20</v>
      </c>
      <c r="AF36" s="53" t="s">
        <v>20</v>
      </c>
      <c r="AG36" s="38" t="s">
        <v>20</v>
      </c>
      <c r="AH36" s="28" t="s">
        <v>20</v>
      </c>
      <c r="AI36" s="28" t="s">
        <v>20</v>
      </c>
      <c r="AJ36" s="38" t="s">
        <v>20</v>
      </c>
      <c r="AK36" s="38" t="s">
        <v>20</v>
      </c>
      <c r="AL36" s="38" t="s">
        <v>20</v>
      </c>
      <c r="AM36" s="504" t="s">
        <v>20</v>
      </c>
      <c r="AN36" s="83"/>
    </row>
    <row r="37" spans="2:40" ht="13.5">
      <c r="B37" s="16"/>
      <c r="C37" s="10" t="s">
        <v>41</v>
      </c>
      <c r="D37" s="454">
        <v>1714407</v>
      </c>
      <c r="E37" s="442">
        <v>1750793</v>
      </c>
      <c r="F37" s="442">
        <v>1845290</v>
      </c>
      <c r="G37" s="442">
        <v>1891289</v>
      </c>
      <c r="H37" s="442">
        <v>2112627</v>
      </c>
      <c r="I37" s="442">
        <v>2095518</v>
      </c>
      <c r="J37" s="442">
        <v>2297520</v>
      </c>
      <c r="K37" s="442">
        <v>2682074</v>
      </c>
      <c r="L37" s="442">
        <v>2920517</v>
      </c>
      <c r="M37" s="442">
        <v>3080766</v>
      </c>
      <c r="N37" s="442">
        <v>3193443</v>
      </c>
      <c r="O37" s="454">
        <v>3059754</v>
      </c>
      <c r="P37" s="442">
        <v>3085537</v>
      </c>
      <c r="Q37" s="442">
        <v>2972217</v>
      </c>
      <c r="R37" s="442">
        <v>2855965</v>
      </c>
      <c r="S37" s="442">
        <v>2753921</v>
      </c>
      <c r="T37" s="352">
        <v>2704323</v>
      </c>
      <c r="U37" s="352" t="s">
        <v>20</v>
      </c>
      <c r="V37" s="28" t="s">
        <v>20</v>
      </c>
      <c r="W37" s="38" t="s">
        <v>20</v>
      </c>
      <c r="X37" s="38" t="s">
        <v>20</v>
      </c>
      <c r="Y37" s="53" t="s">
        <v>20</v>
      </c>
      <c r="Z37" s="28" t="s">
        <v>20</v>
      </c>
      <c r="AA37" s="38" t="s">
        <v>20</v>
      </c>
      <c r="AB37" s="2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3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90" t="s">
        <v>42</v>
      </c>
      <c r="D38" s="455">
        <v>2482857</v>
      </c>
      <c r="E38" s="360">
        <v>2627095</v>
      </c>
      <c r="F38" s="360">
        <v>2704269</v>
      </c>
      <c r="G38" s="360">
        <v>2887175</v>
      </c>
      <c r="H38" s="360">
        <v>2979163</v>
      </c>
      <c r="I38" s="360">
        <v>3076048</v>
      </c>
      <c r="J38" s="360">
        <v>3305864</v>
      </c>
      <c r="K38" s="360">
        <v>3472678</v>
      </c>
      <c r="L38" s="360">
        <v>3671689</v>
      </c>
      <c r="M38" s="360">
        <v>4865239</v>
      </c>
      <c r="N38" s="360">
        <v>5008365</v>
      </c>
      <c r="O38" s="455">
        <v>5045509</v>
      </c>
      <c r="P38" s="353">
        <v>5382815</v>
      </c>
      <c r="Q38" s="353">
        <v>5808677</v>
      </c>
      <c r="R38" s="353">
        <v>5775472</v>
      </c>
      <c r="S38" s="353">
        <v>6213721</v>
      </c>
      <c r="T38" s="447">
        <v>6269956</v>
      </c>
      <c r="U38" s="447" t="s">
        <v>20</v>
      </c>
      <c r="V38" s="28" t="s">
        <v>20</v>
      </c>
      <c r="W38" s="38" t="s">
        <v>20</v>
      </c>
      <c r="X38" s="38" t="s">
        <v>20</v>
      </c>
      <c r="Y38" s="53" t="s">
        <v>20</v>
      </c>
      <c r="Z38" s="28" t="s">
        <v>20</v>
      </c>
      <c r="AA38" s="38" t="s">
        <v>20</v>
      </c>
      <c r="AB38" s="28" t="s">
        <v>20</v>
      </c>
      <c r="AC38" s="38" t="s">
        <v>20</v>
      </c>
      <c r="AD38" s="38" t="s">
        <v>20</v>
      </c>
      <c r="AE38" s="38" t="s">
        <v>20</v>
      </c>
      <c r="AF38" s="53" t="s">
        <v>20</v>
      </c>
      <c r="AG38" s="38" t="s">
        <v>20</v>
      </c>
      <c r="AH38" s="28" t="s">
        <v>20</v>
      </c>
      <c r="AI38" s="28" t="s">
        <v>20</v>
      </c>
      <c r="AJ38" s="38" t="s">
        <v>20</v>
      </c>
      <c r="AK38" s="38" t="s">
        <v>20</v>
      </c>
      <c r="AL38" s="38" t="s">
        <v>20</v>
      </c>
      <c r="AM38" s="504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57">
        <v>22443166</v>
      </c>
      <c r="U39" s="457">
        <v>21897252</v>
      </c>
      <c r="V39" s="122">
        <v>21280708</v>
      </c>
      <c r="W39" s="123">
        <v>20522844</v>
      </c>
      <c r="X39" s="123">
        <v>19399812</v>
      </c>
      <c r="Y39" s="124">
        <v>18371893</v>
      </c>
      <c r="Z39" s="122">
        <v>17820600</v>
      </c>
      <c r="AA39" s="123">
        <v>18758587</v>
      </c>
      <c r="AB39" s="122">
        <v>19409223</v>
      </c>
      <c r="AC39" s="123">
        <v>20435371</v>
      </c>
      <c r="AD39" s="123">
        <v>22469972</v>
      </c>
      <c r="AE39" s="123">
        <v>23381098</v>
      </c>
      <c r="AF39" s="124">
        <v>23454461</v>
      </c>
      <c r="AG39" s="123">
        <v>23102660</v>
      </c>
      <c r="AH39" s="122">
        <v>23160367</v>
      </c>
      <c r="AI39" s="122">
        <v>23974562</v>
      </c>
      <c r="AJ39" s="123">
        <v>23998604</v>
      </c>
      <c r="AK39" s="123">
        <v>23611484</v>
      </c>
      <c r="AL39" s="123">
        <v>22791701</v>
      </c>
      <c r="AM39" s="506">
        <v>21546855</v>
      </c>
      <c r="AN39" s="125"/>
    </row>
    <row r="40" spans="2:40" ht="13.5">
      <c r="B40" s="12"/>
      <c r="C40" s="8" t="s">
        <v>25</v>
      </c>
      <c r="D40" s="456">
        <v>6604784</v>
      </c>
      <c r="E40" s="456">
        <v>6750220</v>
      </c>
      <c r="F40" s="456">
        <v>7000098</v>
      </c>
      <c r="G40" s="456">
        <v>7170298</v>
      </c>
      <c r="H40" s="456">
        <v>7450293</v>
      </c>
      <c r="I40" s="456">
        <v>9896396</v>
      </c>
      <c r="J40" s="456">
        <v>12423501</v>
      </c>
      <c r="K40" s="456">
        <v>14134731</v>
      </c>
      <c r="L40" s="456">
        <v>15439645</v>
      </c>
      <c r="M40" s="456">
        <v>16642372</v>
      </c>
      <c r="N40" s="456">
        <v>17222994</v>
      </c>
      <c r="O40" s="456">
        <v>18233795</v>
      </c>
      <c r="P40" s="456">
        <v>19033965</v>
      </c>
      <c r="Q40" s="456">
        <v>19999429</v>
      </c>
      <c r="R40" s="456">
        <v>19590279</v>
      </c>
      <c r="S40" s="456">
        <v>19475927</v>
      </c>
      <c r="T40" s="473" t="s">
        <v>20</v>
      </c>
      <c r="U40" s="473" t="s">
        <v>20</v>
      </c>
      <c r="V40" s="28" t="s">
        <v>20</v>
      </c>
      <c r="W40" s="38" t="s">
        <v>20</v>
      </c>
      <c r="X40" s="38" t="s">
        <v>20</v>
      </c>
      <c r="Y40" s="53" t="s">
        <v>20</v>
      </c>
      <c r="Z40" s="28" t="s">
        <v>20</v>
      </c>
      <c r="AA40" s="38" t="s">
        <v>20</v>
      </c>
      <c r="AB40" s="2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3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2050376</v>
      </c>
      <c r="E41" s="443">
        <v>2184496</v>
      </c>
      <c r="F41" s="443">
        <v>2322343</v>
      </c>
      <c r="G41" s="443">
        <v>2409080</v>
      </c>
      <c r="H41" s="443">
        <v>2601390</v>
      </c>
      <c r="I41" s="443">
        <v>3058069</v>
      </c>
      <c r="J41" s="443">
        <v>4170019</v>
      </c>
      <c r="K41" s="443">
        <v>4350798</v>
      </c>
      <c r="L41" s="443">
        <v>4368151</v>
      </c>
      <c r="M41" s="443">
        <v>4392123</v>
      </c>
      <c r="N41" s="443">
        <v>4254411</v>
      </c>
      <c r="O41" s="443">
        <v>4088361</v>
      </c>
      <c r="P41" s="443">
        <v>3925858</v>
      </c>
      <c r="Q41" s="443">
        <v>3622604</v>
      </c>
      <c r="R41" s="443">
        <v>3340345</v>
      </c>
      <c r="S41" s="443">
        <v>3126761</v>
      </c>
      <c r="T41" s="468" t="s">
        <v>20</v>
      </c>
      <c r="U41" s="468" t="s">
        <v>20</v>
      </c>
      <c r="V41" s="28" t="s">
        <v>20</v>
      </c>
      <c r="W41" s="38" t="s">
        <v>20</v>
      </c>
      <c r="X41" s="38" t="s">
        <v>20</v>
      </c>
      <c r="Y41" s="53" t="s">
        <v>20</v>
      </c>
      <c r="Z41" s="28" t="s">
        <v>20</v>
      </c>
      <c r="AA41" s="38" t="s">
        <v>20</v>
      </c>
      <c r="AB41" s="2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3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57">
        <v>29177442</v>
      </c>
      <c r="U42" s="457">
        <v>30174600</v>
      </c>
      <c r="V42" s="130">
        <v>29751247</v>
      </c>
      <c r="W42" s="131">
        <v>30668098</v>
      </c>
      <c r="X42" s="131">
        <v>30346695</v>
      </c>
      <c r="Y42" s="132">
        <v>28769380</v>
      </c>
      <c r="Z42" s="130">
        <v>27416730</v>
      </c>
      <c r="AA42" s="131">
        <v>26847871</v>
      </c>
      <c r="AB42" s="130">
        <v>25844159</v>
      </c>
      <c r="AC42" s="131">
        <v>25536135</v>
      </c>
      <c r="AD42" s="131">
        <v>23786815</v>
      </c>
      <c r="AE42" s="131">
        <v>23679965</v>
      </c>
      <c r="AF42" s="132">
        <v>23035983</v>
      </c>
      <c r="AG42" s="131">
        <v>22737499</v>
      </c>
      <c r="AH42" s="130">
        <v>21915447</v>
      </c>
      <c r="AI42" s="130">
        <v>21709680</v>
      </c>
      <c r="AJ42" s="131">
        <v>23853443</v>
      </c>
      <c r="AK42" s="131">
        <v>23191004</v>
      </c>
      <c r="AL42" s="131">
        <v>21898264</v>
      </c>
      <c r="AM42" s="510">
        <v>20700251</v>
      </c>
      <c r="AN42" s="129"/>
    </row>
    <row r="43" spans="2:40" ht="13.5">
      <c r="B43" s="12"/>
      <c r="C43" s="8" t="s">
        <v>26</v>
      </c>
      <c r="D43" s="456">
        <v>5120222</v>
      </c>
      <c r="E43" s="456">
        <v>5075358</v>
      </c>
      <c r="F43" s="456">
        <v>5107294</v>
      </c>
      <c r="G43" s="456">
        <v>5621394</v>
      </c>
      <c r="H43" s="456">
        <v>6147751</v>
      </c>
      <c r="I43" s="456">
        <v>6532040</v>
      </c>
      <c r="J43" s="456">
        <v>7501137</v>
      </c>
      <c r="K43" s="456">
        <v>8114648</v>
      </c>
      <c r="L43" s="456">
        <v>8535955</v>
      </c>
      <c r="M43" s="456">
        <v>9173665</v>
      </c>
      <c r="N43" s="456">
        <v>9697875</v>
      </c>
      <c r="O43" s="456">
        <v>10136943</v>
      </c>
      <c r="P43" s="456">
        <v>11545407</v>
      </c>
      <c r="Q43" s="456">
        <v>11463331</v>
      </c>
      <c r="R43" s="456">
        <v>11242233</v>
      </c>
      <c r="S43" s="456">
        <v>12208406</v>
      </c>
      <c r="T43" s="473" t="s">
        <v>20</v>
      </c>
      <c r="U43" s="473" t="s">
        <v>20</v>
      </c>
      <c r="V43" s="28" t="s">
        <v>20</v>
      </c>
      <c r="W43" s="38" t="s">
        <v>20</v>
      </c>
      <c r="X43" s="38" t="s">
        <v>20</v>
      </c>
      <c r="Y43" s="53" t="s">
        <v>20</v>
      </c>
      <c r="Z43" s="28" t="s">
        <v>20</v>
      </c>
      <c r="AA43" s="38" t="s">
        <v>20</v>
      </c>
      <c r="AB43" s="28" t="s">
        <v>20</v>
      </c>
      <c r="AC43" s="38" t="s">
        <v>20</v>
      </c>
      <c r="AD43" s="38" t="s">
        <v>20</v>
      </c>
      <c r="AE43" s="38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3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1385445</v>
      </c>
      <c r="E44" s="442">
        <v>1412212</v>
      </c>
      <c r="F44" s="442">
        <v>1374204</v>
      </c>
      <c r="G44" s="442">
        <v>1335324</v>
      </c>
      <c r="H44" s="442">
        <v>1697045</v>
      </c>
      <c r="I44" s="442">
        <v>2051266</v>
      </c>
      <c r="J44" s="442">
        <v>2681378</v>
      </c>
      <c r="K44" s="442">
        <v>3018817</v>
      </c>
      <c r="L44" s="442">
        <v>2988735</v>
      </c>
      <c r="M44" s="442">
        <v>3779694</v>
      </c>
      <c r="N44" s="442">
        <v>3668750</v>
      </c>
      <c r="O44" s="442">
        <v>3685516</v>
      </c>
      <c r="P44" s="442">
        <v>3939047</v>
      </c>
      <c r="Q44" s="442">
        <v>3947280</v>
      </c>
      <c r="R44" s="442">
        <v>3874041</v>
      </c>
      <c r="S44" s="442">
        <v>3822556</v>
      </c>
      <c r="T44" s="352" t="s">
        <v>20</v>
      </c>
      <c r="U44" s="352" t="s">
        <v>20</v>
      </c>
      <c r="V44" s="28" t="s">
        <v>20</v>
      </c>
      <c r="W44" s="38" t="s">
        <v>20</v>
      </c>
      <c r="X44" s="38" t="s">
        <v>20</v>
      </c>
      <c r="Y44" s="53" t="s">
        <v>20</v>
      </c>
      <c r="Z44" s="28" t="s">
        <v>20</v>
      </c>
      <c r="AA44" s="38" t="s">
        <v>20</v>
      </c>
      <c r="AB44" s="2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3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2186021</v>
      </c>
      <c r="E45" s="442">
        <v>2441331</v>
      </c>
      <c r="F45" s="442">
        <v>2665943</v>
      </c>
      <c r="G45" s="442">
        <v>3003832</v>
      </c>
      <c r="H45" s="442">
        <v>3382632</v>
      </c>
      <c r="I45" s="442">
        <v>3695542</v>
      </c>
      <c r="J45" s="442">
        <v>4066300</v>
      </c>
      <c r="K45" s="442">
        <v>4795026</v>
      </c>
      <c r="L45" s="442">
        <v>5329288</v>
      </c>
      <c r="M45" s="442">
        <v>5422942</v>
      </c>
      <c r="N45" s="442">
        <v>5655478</v>
      </c>
      <c r="O45" s="442">
        <v>5603790</v>
      </c>
      <c r="P45" s="442">
        <v>5500764</v>
      </c>
      <c r="Q45" s="442">
        <v>5203024</v>
      </c>
      <c r="R45" s="442">
        <v>5082064</v>
      </c>
      <c r="S45" s="442">
        <v>4871323</v>
      </c>
      <c r="T45" s="352" t="s">
        <v>20</v>
      </c>
      <c r="U45" s="352" t="s">
        <v>20</v>
      </c>
      <c r="V45" s="28" t="s">
        <v>20</v>
      </c>
      <c r="W45" s="38" t="s">
        <v>20</v>
      </c>
      <c r="X45" s="38" t="s">
        <v>20</v>
      </c>
      <c r="Y45" s="53" t="s">
        <v>20</v>
      </c>
      <c r="Z45" s="28" t="s">
        <v>20</v>
      </c>
      <c r="AA45" s="38" t="s">
        <v>20</v>
      </c>
      <c r="AB45" s="2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3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3320231</v>
      </c>
      <c r="E46" s="443">
        <v>3472811</v>
      </c>
      <c r="F46" s="443">
        <v>3833046</v>
      </c>
      <c r="G46" s="443">
        <v>4038267</v>
      </c>
      <c r="H46" s="443">
        <v>4428415</v>
      </c>
      <c r="I46" s="443">
        <v>5005312</v>
      </c>
      <c r="J46" s="443">
        <v>5150388</v>
      </c>
      <c r="K46" s="443">
        <v>5252463</v>
      </c>
      <c r="L46" s="443">
        <v>5478535</v>
      </c>
      <c r="M46" s="443">
        <v>6410816</v>
      </c>
      <c r="N46" s="443">
        <v>7386036</v>
      </c>
      <c r="O46" s="443">
        <v>7588882</v>
      </c>
      <c r="P46" s="443">
        <v>7728739</v>
      </c>
      <c r="Q46" s="443">
        <v>7562076</v>
      </c>
      <c r="R46" s="443">
        <v>7425152</v>
      </c>
      <c r="S46" s="443">
        <v>7226063</v>
      </c>
      <c r="T46" s="468" t="s">
        <v>20</v>
      </c>
      <c r="U46" s="468" t="s">
        <v>20</v>
      </c>
      <c r="V46" s="28" t="s">
        <v>20</v>
      </c>
      <c r="W46" s="38" t="s">
        <v>20</v>
      </c>
      <c r="X46" s="38" t="s">
        <v>20</v>
      </c>
      <c r="Y46" s="53" t="s">
        <v>20</v>
      </c>
      <c r="Z46" s="28" t="s">
        <v>20</v>
      </c>
      <c r="AA46" s="38" t="s">
        <v>20</v>
      </c>
      <c r="AB46" s="28" t="s">
        <v>20</v>
      </c>
      <c r="AC46" s="38" t="s">
        <v>20</v>
      </c>
      <c r="AD46" s="38" t="s">
        <v>20</v>
      </c>
      <c r="AE46" s="38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3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57">
        <v>22517863</v>
      </c>
      <c r="U47" s="457">
        <v>22693813</v>
      </c>
      <c r="V47" s="130">
        <v>23047262</v>
      </c>
      <c r="W47" s="131">
        <v>23100101</v>
      </c>
      <c r="X47" s="131">
        <v>21996471</v>
      </c>
      <c r="Y47" s="132">
        <v>20903152</v>
      </c>
      <c r="Z47" s="130">
        <v>19582984</v>
      </c>
      <c r="AA47" s="131">
        <v>19146435</v>
      </c>
      <c r="AB47" s="130">
        <v>18640664</v>
      </c>
      <c r="AC47" s="131">
        <v>18579414</v>
      </c>
      <c r="AD47" s="131">
        <v>18556916</v>
      </c>
      <c r="AE47" s="131">
        <v>18824928</v>
      </c>
      <c r="AF47" s="132">
        <v>18732121</v>
      </c>
      <c r="AG47" s="131">
        <v>18505664</v>
      </c>
      <c r="AH47" s="130">
        <v>18042118</v>
      </c>
      <c r="AI47" s="130">
        <v>17651006</v>
      </c>
      <c r="AJ47" s="131">
        <v>17329631</v>
      </c>
      <c r="AK47" s="131">
        <v>17123330</v>
      </c>
      <c r="AL47" s="131">
        <v>16374755</v>
      </c>
      <c r="AM47" s="510">
        <v>15672329</v>
      </c>
      <c r="AN47" s="129"/>
    </row>
    <row r="48" spans="2:40" ht="13.5">
      <c r="B48" s="12"/>
      <c r="C48" s="8" t="s">
        <v>27</v>
      </c>
      <c r="D48" s="456">
        <v>9857468</v>
      </c>
      <c r="E48" s="456">
        <v>9735719</v>
      </c>
      <c r="F48" s="456">
        <v>9667178</v>
      </c>
      <c r="G48" s="456">
        <v>9783743</v>
      </c>
      <c r="H48" s="456">
        <v>10249607</v>
      </c>
      <c r="I48" s="456">
        <v>11305702</v>
      </c>
      <c r="J48" s="456">
        <v>12445479</v>
      </c>
      <c r="K48" s="456">
        <v>13611141</v>
      </c>
      <c r="L48" s="456">
        <v>14770605</v>
      </c>
      <c r="M48" s="456">
        <v>16032693</v>
      </c>
      <c r="N48" s="456">
        <v>17285669</v>
      </c>
      <c r="O48" s="456">
        <v>19114354</v>
      </c>
      <c r="P48" s="456">
        <v>19832989</v>
      </c>
      <c r="Q48" s="456">
        <v>20157869</v>
      </c>
      <c r="R48" s="456">
        <v>19917879</v>
      </c>
      <c r="S48" s="456">
        <v>19587155</v>
      </c>
      <c r="T48" s="473" t="s">
        <v>20</v>
      </c>
      <c r="U48" s="473" t="s">
        <v>20</v>
      </c>
      <c r="V48" s="28" t="s">
        <v>20</v>
      </c>
      <c r="W48" s="38" t="s">
        <v>20</v>
      </c>
      <c r="X48" s="38" t="s">
        <v>20</v>
      </c>
      <c r="Y48" s="53" t="s">
        <v>20</v>
      </c>
      <c r="Z48" s="28" t="s">
        <v>20</v>
      </c>
      <c r="AA48" s="38" t="s">
        <v>20</v>
      </c>
      <c r="AB48" s="2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3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3">
        <v>1183324</v>
      </c>
      <c r="E49" s="443">
        <v>1170310</v>
      </c>
      <c r="F49" s="443">
        <v>1119308</v>
      </c>
      <c r="G49" s="443">
        <v>1103644</v>
      </c>
      <c r="H49" s="443">
        <v>1218832</v>
      </c>
      <c r="I49" s="443">
        <v>1320023</v>
      </c>
      <c r="J49" s="443">
        <v>1430350</v>
      </c>
      <c r="K49" s="443">
        <v>1556565</v>
      </c>
      <c r="L49" s="443">
        <v>1768560</v>
      </c>
      <c r="M49" s="443">
        <v>1928042</v>
      </c>
      <c r="N49" s="443">
        <v>2060666</v>
      </c>
      <c r="O49" s="443">
        <v>2546531</v>
      </c>
      <c r="P49" s="443">
        <v>2678699</v>
      </c>
      <c r="Q49" s="443">
        <v>2676515</v>
      </c>
      <c r="R49" s="443">
        <v>2687212</v>
      </c>
      <c r="S49" s="445">
        <v>2735839</v>
      </c>
      <c r="T49" s="468" t="s">
        <v>20</v>
      </c>
      <c r="U49" s="468" t="s">
        <v>20</v>
      </c>
      <c r="V49" s="50" t="s">
        <v>20</v>
      </c>
      <c r="W49" s="51" t="s">
        <v>20</v>
      </c>
      <c r="X49" s="51" t="s">
        <v>20</v>
      </c>
      <c r="Y49" s="57" t="s">
        <v>20</v>
      </c>
      <c r="Z49" s="50" t="s">
        <v>20</v>
      </c>
      <c r="AA49" s="51" t="s">
        <v>20</v>
      </c>
      <c r="AB49" s="50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1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439" t="s">
        <v>20</v>
      </c>
      <c r="E50" s="439" t="s">
        <v>20</v>
      </c>
      <c r="F50" s="439" t="s">
        <v>20</v>
      </c>
      <c r="G50" s="439" t="s">
        <v>20</v>
      </c>
      <c r="H50" s="439" t="s">
        <v>20</v>
      </c>
      <c r="I50" s="439" t="s">
        <v>20</v>
      </c>
      <c r="J50" s="439" t="s">
        <v>20</v>
      </c>
      <c r="K50" s="439" t="s">
        <v>20</v>
      </c>
      <c r="L50" s="439" t="s">
        <v>20</v>
      </c>
      <c r="M50" s="439" t="s">
        <v>20</v>
      </c>
      <c r="N50" s="439" t="s">
        <v>20</v>
      </c>
      <c r="O50" s="439" t="s">
        <v>20</v>
      </c>
      <c r="P50" s="439" t="s">
        <v>20</v>
      </c>
      <c r="Q50" s="439" t="s">
        <v>20</v>
      </c>
      <c r="R50" s="439" t="s">
        <v>20</v>
      </c>
      <c r="S50" s="444" t="s">
        <v>20</v>
      </c>
      <c r="T50" s="457" t="s">
        <v>20</v>
      </c>
      <c r="U50" s="457" t="s">
        <v>20</v>
      </c>
      <c r="V50" s="457" t="s">
        <v>20</v>
      </c>
      <c r="W50" s="444" t="s">
        <v>20</v>
      </c>
      <c r="X50" s="131">
        <v>19411574</v>
      </c>
      <c r="Y50" s="55">
        <v>18842325</v>
      </c>
      <c r="Z50" s="30">
        <v>18078638</v>
      </c>
      <c r="AA50" s="40">
        <v>18128302</v>
      </c>
      <c r="AB50" s="30">
        <v>17865666</v>
      </c>
      <c r="AC50" s="40">
        <v>19788265</v>
      </c>
      <c r="AD50" s="40">
        <v>19385766</v>
      </c>
      <c r="AE50" s="40">
        <v>18877038</v>
      </c>
      <c r="AF50" s="55">
        <v>18341948</v>
      </c>
      <c r="AG50" s="40">
        <v>17590424</v>
      </c>
      <c r="AH50" s="30">
        <v>18045929</v>
      </c>
      <c r="AI50" s="30">
        <v>16294015</v>
      </c>
      <c r="AJ50" s="40">
        <v>15641398</v>
      </c>
      <c r="AK50" s="40">
        <v>16091421</v>
      </c>
      <c r="AL50" s="40">
        <v>15727243</v>
      </c>
      <c r="AM50" s="507">
        <v>16473014</v>
      </c>
      <c r="AN50" s="84"/>
    </row>
    <row r="51" spans="2:40" ht="13.5">
      <c r="B51" s="12"/>
      <c r="C51" s="36" t="s">
        <v>28</v>
      </c>
      <c r="D51" s="450">
        <v>4258984</v>
      </c>
      <c r="E51" s="450">
        <v>4351718</v>
      </c>
      <c r="F51" s="450">
        <v>4905882</v>
      </c>
      <c r="G51" s="450">
        <v>5411883</v>
      </c>
      <c r="H51" s="450">
        <v>5672032</v>
      </c>
      <c r="I51" s="450">
        <v>6490889</v>
      </c>
      <c r="J51" s="450">
        <v>7740506</v>
      </c>
      <c r="K51" s="450">
        <v>9397685</v>
      </c>
      <c r="L51" s="450">
        <v>10383523</v>
      </c>
      <c r="M51" s="450">
        <v>10948166</v>
      </c>
      <c r="N51" s="450">
        <v>11541085</v>
      </c>
      <c r="O51" s="450">
        <v>11910348</v>
      </c>
      <c r="P51" s="450">
        <v>12143661</v>
      </c>
      <c r="Q51" s="450">
        <v>11635516</v>
      </c>
      <c r="R51" s="450">
        <v>10964094</v>
      </c>
      <c r="S51" s="450">
        <v>10394798</v>
      </c>
      <c r="T51" s="351">
        <v>9786518</v>
      </c>
      <c r="U51" s="351">
        <v>9225714</v>
      </c>
      <c r="V51" s="46">
        <v>9306647</v>
      </c>
      <c r="W51" s="47">
        <v>8611876</v>
      </c>
      <c r="X51" s="95" t="s">
        <v>20</v>
      </c>
      <c r="Y51" s="62" t="s">
        <v>20</v>
      </c>
      <c r="Z51" s="67" t="s">
        <v>20</v>
      </c>
      <c r="AA51" s="70" t="s">
        <v>20</v>
      </c>
      <c r="AB51" s="67" t="s">
        <v>20</v>
      </c>
      <c r="AC51" s="70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70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352">
        <v>2186560</v>
      </c>
      <c r="E52" s="352">
        <v>2390727</v>
      </c>
      <c r="F52" s="352">
        <v>2711391</v>
      </c>
      <c r="G52" s="352">
        <v>2996246</v>
      </c>
      <c r="H52" s="352">
        <v>3300269</v>
      </c>
      <c r="I52" s="352">
        <v>3717052</v>
      </c>
      <c r="J52" s="352">
        <v>4234047</v>
      </c>
      <c r="K52" s="352">
        <v>5067386</v>
      </c>
      <c r="L52" s="352">
        <v>5604471</v>
      </c>
      <c r="M52" s="352">
        <v>6166491</v>
      </c>
      <c r="N52" s="352">
        <v>7323228</v>
      </c>
      <c r="O52" s="352">
        <v>7634252</v>
      </c>
      <c r="P52" s="352">
        <v>7795699</v>
      </c>
      <c r="Q52" s="352">
        <v>7557623</v>
      </c>
      <c r="R52" s="352">
        <v>7089498</v>
      </c>
      <c r="S52" s="352">
        <v>6585926</v>
      </c>
      <c r="T52" s="352">
        <v>6271079</v>
      </c>
      <c r="U52" s="352">
        <v>5903920</v>
      </c>
      <c r="V52" s="48">
        <v>5529189</v>
      </c>
      <c r="W52" s="49">
        <v>5069170</v>
      </c>
      <c r="X52" s="38" t="s">
        <v>20</v>
      </c>
      <c r="Y52" s="53" t="s">
        <v>20</v>
      </c>
      <c r="Z52" s="28" t="s">
        <v>20</v>
      </c>
      <c r="AA52" s="38" t="s">
        <v>20</v>
      </c>
      <c r="AB52" s="2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3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2445246</v>
      </c>
      <c r="E53" s="353">
        <v>2442509</v>
      </c>
      <c r="F53" s="353">
        <v>2514867</v>
      </c>
      <c r="G53" s="353">
        <v>2583101</v>
      </c>
      <c r="H53" s="353">
        <v>2726406</v>
      </c>
      <c r="I53" s="353">
        <v>3006616</v>
      </c>
      <c r="J53" s="353">
        <v>3138846</v>
      </c>
      <c r="K53" s="353">
        <v>3595387</v>
      </c>
      <c r="L53" s="353">
        <v>3886202</v>
      </c>
      <c r="M53" s="353">
        <v>4633023</v>
      </c>
      <c r="N53" s="353">
        <v>5383037</v>
      </c>
      <c r="O53" s="353">
        <v>5728701</v>
      </c>
      <c r="P53" s="353">
        <v>5700585</v>
      </c>
      <c r="Q53" s="353">
        <v>5564450</v>
      </c>
      <c r="R53" s="353">
        <v>5460804</v>
      </c>
      <c r="S53" s="353">
        <v>5605607</v>
      </c>
      <c r="T53" s="353">
        <v>5551370</v>
      </c>
      <c r="U53" s="353">
        <v>5705165</v>
      </c>
      <c r="V53" s="33">
        <v>5494878</v>
      </c>
      <c r="W53" s="43">
        <v>5405154</v>
      </c>
      <c r="X53" s="71" t="s">
        <v>20</v>
      </c>
      <c r="Y53" s="63" t="s">
        <v>20</v>
      </c>
      <c r="Z53" s="68" t="s">
        <v>20</v>
      </c>
      <c r="AA53" s="71" t="s">
        <v>20</v>
      </c>
      <c r="AB53" s="68" t="s">
        <v>20</v>
      </c>
      <c r="AC53" s="71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71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131">
        <v>56615583</v>
      </c>
      <c r="T54" s="130">
        <v>59021665</v>
      </c>
      <c r="U54" s="130">
        <v>60336727</v>
      </c>
      <c r="V54" s="122">
        <v>60069461</v>
      </c>
      <c r="W54" s="123">
        <v>60793836</v>
      </c>
      <c r="X54" s="123">
        <v>59689728</v>
      </c>
      <c r="Y54" s="124">
        <v>58822233</v>
      </c>
      <c r="Z54" s="122">
        <v>62593820</v>
      </c>
      <c r="AA54" s="123">
        <v>69152677</v>
      </c>
      <c r="AB54" s="122">
        <v>74544076</v>
      </c>
      <c r="AC54" s="123">
        <v>79206420</v>
      </c>
      <c r="AD54" s="123">
        <v>82513731</v>
      </c>
      <c r="AE54" s="123">
        <v>85630361</v>
      </c>
      <c r="AF54" s="124">
        <v>87158538</v>
      </c>
      <c r="AG54" s="123">
        <v>86565554</v>
      </c>
      <c r="AH54" s="122">
        <v>89298368</v>
      </c>
      <c r="AI54" s="122">
        <v>88758373</v>
      </c>
      <c r="AJ54" s="123">
        <v>87103652</v>
      </c>
      <c r="AK54" s="123">
        <v>86255747</v>
      </c>
      <c r="AL54" s="123">
        <v>82787658</v>
      </c>
      <c r="AM54" s="506">
        <v>79287530</v>
      </c>
      <c r="AN54" s="125"/>
    </row>
    <row r="55" spans="2:40" ht="13.5">
      <c r="B55" s="12"/>
      <c r="C55" s="8" t="s">
        <v>19</v>
      </c>
      <c r="D55" s="456">
        <v>21971210</v>
      </c>
      <c r="E55" s="456">
        <v>21666671</v>
      </c>
      <c r="F55" s="456">
        <v>21110811</v>
      </c>
      <c r="G55" s="456">
        <v>20936408</v>
      </c>
      <c r="H55" s="456">
        <v>22044628</v>
      </c>
      <c r="I55" s="456">
        <v>23431454</v>
      </c>
      <c r="J55" s="456">
        <v>25297799</v>
      </c>
      <c r="K55" s="456">
        <v>28989619</v>
      </c>
      <c r="L55" s="456">
        <v>31054550</v>
      </c>
      <c r="M55" s="456">
        <v>32876400</v>
      </c>
      <c r="N55" s="456">
        <v>33785836</v>
      </c>
      <c r="O55" s="456">
        <v>34005963</v>
      </c>
      <c r="P55" s="456">
        <v>33516270</v>
      </c>
      <c r="Q55" s="456">
        <v>33067485</v>
      </c>
      <c r="R55" s="456">
        <v>32726561</v>
      </c>
      <c r="S55" s="97" t="s">
        <v>20</v>
      </c>
      <c r="T55" s="384" t="s">
        <v>20</v>
      </c>
      <c r="U55" s="384" t="s">
        <v>20</v>
      </c>
      <c r="V55" s="28" t="s">
        <v>20</v>
      </c>
      <c r="W55" s="38" t="s">
        <v>20</v>
      </c>
      <c r="X55" s="38" t="s">
        <v>20</v>
      </c>
      <c r="Y55" s="53" t="s">
        <v>20</v>
      </c>
      <c r="Z55" s="28" t="s">
        <v>20</v>
      </c>
      <c r="AA55" s="38" t="s">
        <v>20</v>
      </c>
      <c r="AB55" s="2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3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7673042</v>
      </c>
      <c r="E56" s="442">
        <v>7998045</v>
      </c>
      <c r="F56" s="442">
        <v>8340758</v>
      </c>
      <c r="G56" s="442">
        <v>8493738</v>
      </c>
      <c r="H56" s="442">
        <v>8355568</v>
      </c>
      <c r="I56" s="442">
        <v>9394221</v>
      </c>
      <c r="J56" s="442">
        <v>11148544</v>
      </c>
      <c r="K56" s="442">
        <v>12634252</v>
      </c>
      <c r="L56" s="442">
        <v>13739305</v>
      </c>
      <c r="M56" s="442">
        <v>14447478</v>
      </c>
      <c r="N56" s="442">
        <v>15199121</v>
      </c>
      <c r="O56" s="442">
        <v>16076964</v>
      </c>
      <c r="P56" s="442">
        <v>15547191</v>
      </c>
      <c r="Q56" s="442">
        <v>15149252</v>
      </c>
      <c r="R56" s="442">
        <v>14629527</v>
      </c>
      <c r="S56" s="38" t="s">
        <v>20</v>
      </c>
      <c r="T56" s="28" t="s">
        <v>20</v>
      </c>
      <c r="U56" s="28" t="s">
        <v>20</v>
      </c>
      <c r="V56" s="28" t="s">
        <v>20</v>
      </c>
      <c r="W56" s="38" t="s">
        <v>20</v>
      </c>
      <c r="X56" s="38" t="s">
        <v>20</v>
      </c>
      <c r="Y56" s="53" t="s">
        <v>20</v>
      </c>
      <c r="Z56" s="28" t="s">
        <v>20</v>
      </c>
      <c r="AA56" s="38" t="s">
        <v>20</v>
      </c>
      <c r="AB56" s="2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3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3380082</v>
      </c>
      <c r="E57" s="458">
        <v>3431688</v>
      </c>
      <c r="F57" s="458">
        <v>3580019</v>
      </c>
      <c r="G57" s="458">
        <v>4044729</v>
      </c>
      <c r="H57" s="458">
        <v>4512794</v>
      </c>
      <c r="I57" s="458">
        <v>5217774</v>
      </c>
      <c r="J57" s="458">
        <v>5793940</v>
      </c>
      <c r="K57" s="458">
        <v>6340714</v>
      </c>
      <c r="L57" s="458">
        <v>6581909</v>
      </c>
      <c r="M57" s="458">
        <v>6567238</v>
      </c>
      <c r="N57" s="458">
        <v>6512972</v>
      </c>
      <c r="O57" s="458">
        <v>6437624</v>
      </c>
      <c r="P57" s="458">
        <v>6140395</v>
      </c>
      <c r="Q57" s="458">
        <v>6241382</v>
      </c>
      <c r="R57" s="458">
        <v>6085555</v>
      </c>
      <c r="S57" s="459" t="s">
        <v>20</v>
      </c>
      <c r="T57" s="474" t="s">
        <v>20</v>
      </c>
      <c r="U57" s="474" t="s">
        <v>20</v>
      </c>
      <c r="V57" s="28" t="s">
        <v>20</v>
      </c>
      <c r="W57" s="38" t="s">
        <v>20</v>
      </c>
      <c r="X57" s="38" t="s">
        <v>20</v>
      </c>
      <c r="Y57" s="53" t="s">
        <v>20</v>
      </c>
      <c r="Z57" s="28" t="s">
        <v>20</v>
      </c>
      <c r="AA57" s="38" t="s">
        <v>20</v>
      </c>
      <c r="AB57" s="2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3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2219751</v>
      </c>
      <c r="E58" s="443">
        <v>2384658</v>
      </c>
      <c r="F58" s="443">
        <v>2572183</v>
      </c>
      <c r="G58" s="443">
        <v>2611688</v>
      </c>
      <c r="H58" s="443">
        <v>2696840</v>
      </c>
      <c r="I58" s="443">
        <v>2907720</v>
      </c>
      <c r="J58" s="443">
        <v>3287382</v>
      </c>
      <c r="K58" s="443">
        <v>3516985</v>
      </c>
      <c r="L58" s="443">
        <v>3795971</v>
      </c>
      <c r="M58" s="443">
        <v>3808363</v>
      </c>
      <c r="N58" s="443">
        <v>3710278</v>
      </c>
      <c r="O58" s="443">
        <v>3606253</v>
      </c>
      <c r="P58" s="443">
        <v>3503967</v>
      </c>
      <c r="Q58" s="443">
        <v>3327172</v>
      </c>
      <c r="R58" s="443">
        <v>3212485</v>
      </c>
      <c r="S58" s="39" t="s">
        <v>20</v>
      </c>
      <c r="T58" s="50" t="s">
        <v>20</v>
      </c>
      <c r="U58" s="50" t="s">
        <v>20</v>
      </c>
      <c r="V58" s="28" t="s">
        <v>20</v>
      </c>
      <c r="W58" s="38" t="s">
        <v>20</v>
      </c>
      <c r="X58" s="38" t="s">
        <v>20</v>
      </c>
      <c r="Y58" s="53" t="s">
        <v>20</v>
      </c>
      <c r="Z58" s="28" t="s">
        <v>20</v>
      </c>
      <c r="AA58" s="38" t="s">
        <v>20</v>
      </c>
      <c r="AB58" s="2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3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57">
        <v>30809230</v>
      </c>
      <c r="U59" s="457">
        <v>30969184</v>
      </c>
      <c r="V59" s="122">
        <v>30482191</v>
      </c>
      <c r="W59" s="123">
        <v>29673881</v>
      </c>
      <c r="X59" s="123">
        <v>28764635</v>
      </c>
      <c r="Y59" s="124">
        <v>28844081</v>
      </c>
      <c r="Z59" s="122">
        <v>28830169</v>
      </c>
      <c r="AA59" s="123">
        <v>28638609</v>
      </c>
      <c r="AB59" s="122">
        <v>28679399</v>
      </c>
      <c r="AC59" s="123">
        <v>27548124</v>
      </c>
      <c r="AD59" s="123">
        <v>27145350</v>
      </c>
      <c r="AE59" s="123">
        <v>29734142</v>
      </c>
      <c r="AF59" s="124">
        <v>29128942</v>
      </c>
      <c r="AG59" s="123">
        <v>31849619</v>
      </c>
      <c r="AH59" s="122">
        <v>35444911</v>
      </c>
      <c r="AI59" s="122">
        <v>38928469</v>
      </c>
      <c r="AJ59" s="123">
        <v>40767325</v>
      </c>
      <c r="AK59" s="123">
        <v>40362964</v>
      </c>
      <c r="AL59" s="123">
        <v>40152234</v>
      </c>
      <c r="AM59" s="506">
        <v>38089102</v>
      </c>
      <c r="AN59" s="125"/>
    </row>
    <row r="60" spans="2:40" ht="13.5">
      <c r="B60" s="12"/>
      <c r="C60" s="8" t="s">
        <v>24</v>
      </c>
      <c r="D60" s="460">
        <v>7115758</v>
      </c>
      <c r="E60" s="460">
        <v>7620936</v>
      </c>
      <c r="F60" s="460">
        <v>8179525</v>
      </c>
      <c r="G60" s="460">
        <v>8656989</v>
      </c>
      <c r="H60" s="460">
        <v>8862841</v>
      </c>
      <c r="I60" s="460">
        <v>9015528</v>
      </c>
      <c r="J60" s="460">
        <v>10306550</v>
      </c>
      <c r="K60" s="460">
        <v>12313906</v>
      </c>
      <c r="L60" s="460">
        <v>14062606</v>
      </c>
      <c r="M60" s="460">
        <v>17589054</v>
      </c>
      <c r="N60" s="460">
        <v>18947563</v>
      </c>
      <c r="O60" s="460">
        <v>21069660</v>
      </c>
      <c r="P60" s="460">
        <v>22363146</v>
      </c>
      <c r="Q60" s="460">
        <v>23689975</v>
      </c>
      <c r="R60" s="460">
        <v>22762654</v>
      </c>
      <c r="S60" s="460">
        <v>22702865</v>
      </c>
      <c r="T60" s="471" t="s">
        <v>20</v>
      </c>
      <c r="U60" s="471" t="s">
        <v>20</v>
      </c>
      <c r="V60" s="28" t="s">
        <v>20</v>
      </c>
      <c r="W60" s="38" t="s">
        <v>20</v>
      </c>
      <c r="X60" s="38" t="s">
        <v>20</v>
      </c>
      <c r="Y60" s="53" t="s">
        <v>20</v>
      </c>
      <c r="Z60" s="28" t="s">
        <v>20</v>
      </c>
      <c r="AA60" s="38" t="s">
        <v>20</v>
      </c>
      <c r="AB60" s="2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3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2604396</v>
      </c>
      <c r="E61" s="461">
        <v>2800439</v>
      </c>
      <c r="F61" s="461">
        <v>2794503</v>
      </c>
      <c r="G61" s="461">
        <v>3003734</v>
      </c>
      <c r="H61" s="461">
        <v>2991575</v>
      </c>
      <c r="I61" s="461">
        <v>3444521</v>
      </c>
      <c r="J61" s="461">
        <v>5424761</v>
      </c>
      <c r="K61" s="461">
        <v>5961924</v>
      </c>
      <c r="L61" s="461">
        <v>7001535</v>
      </c>
      <c r="M61" s="461">
        <v>7483671</v>
      </c>
      <c r="N61" s="461">
        <v>7397335</v>
      </c>
      <c r="O61" s="461">
        <v>7459057</v>
      </c>
      <c r="P61" s="461">
        <v>7404395</v>
      </c>
      <c r="Q61" s="461">
        <v>7034834</v>
      </c>
      <c r="R61" s="461">
        <v>6836155</v>
      </c>
      <c r="S61" s="461">
        <v>7432323</v>
      </c>
      <c r="T61" s="468" t="s">
        <v>20</v>
      </c>
      <c r="U61" s="468" t="s">
        <v>20</v>
      </c>
      <c r="V61" s="28" t="s">
        <v>20</v>
      </c>
      <c r="W61" s="38" t="s">
        <v>20</v>
      </c>
      <c r="X61" s="38" t="s">
        <v>20</v>
      </c>
      <c r="Y61" s="53" t="s">
        <v>20</v>
      </c>
      <c r="Z61" s="28" t="s">
        <v>20</v>
      </c>
      <c r="AA61" s="38" t="s">
        <v>20</v>
      </c>
      <c r="AB61" s="2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38" t="s">
        <v>20</v>
      </c>
      <c r="AK61" s="38" t="s">
        <v>20</v>
      </c>
      <c r="AL61" s="38" t="s">
        <v>20</v>
      </c>
      <c r="AM61" s="504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66">
        <v>27084722</v>
      </c>
      <c r="U62" s="466">
        <v>26259480</v>
      </c>
      <c r="V62" s="133">
        <v>25714706</v>
      </c>
      <c r="W62" s="134">
        <v>25483299</v>
      </c>
      <c r="X62" s="134">
        <v>25085733</v>
      </c>
      <c r="Y62" s="135">
        <v>23623380</v>
      </c>
      <c r="Z62" s="133">
        <v>22824333</v>
      </c>
      <c r="AA62" s="134">
        <v>22283873</v>
      </c>
      <c r="AB62" s="133">
        <v>21545073</v>
      </c>
      <c r="AC62" s="134">
        <v>20800513</v>
      </c>
      <c r="AD62" s="134">
        <v>19921844</v>
      </c>
      <c r="AE62" s="134">
        <v>19060038</v>
      </c>
      <c r="AF62" s="135">
        <v>18219792</v>
      </c>
      <c r="AG62" s="134">
        <v>17254210</v>
      </c>
      <c r="AH62" s="133">
        <v>16623588</v>
      </c>
      <c r="AI62" s="133">
        <v>16451738</v>
      </c>
      <c r="AJ62" s="134">
        <v>16537722</v>
      </c>
      <c r="AK62" s="134">
        <v>16030838</v>
      </c>
      <c r="AL62" s="134">
        <v>15493536</v>
      </c>
      <c r="AM62" s="513">
        <v>14820381</v>
      </c>
      <c r="AN62" s="129"/>
    </row>
    <row r="63" spans="2:40" ht="13.5">
      <c r="B63" s="14"/>
      <c r="C63" s="8" t="s">
        <v>30</v>
      </c>
      <c r="D63" s="456">
        <v>2616505</v>
      </c>
      <c r="E63" s="456">
        <v>2629162</v>
      </c>
      <c r="F63" s="456">
        <v>2668678</v>
      </c>
      <c r="G63" s="456">
        <v>2852732</v>
      </c>
      <c r="H63" s="456">
        <v>3550166</v>
      </c>
      <c r="I63" s="456">
        <v>4086119</v>
      </c>
      <c r="J63" s="456">
        <v>4341208</v>
      </c>
      <c r="K63" s="456">
        <v>4712378</v>
      </c>
      <c r="L63" s="456">
        <v>5432792</v>
      </c>
      <c r="M63" s="456">
        <v>6402276</v>
      </c>
      <c r="N63" s="456">
        <v>6467763</v>
      </c>
      <c r="O63" s="456">
        <v>6817340</v>
      </c>
      <c r="P63" s="456">
        <v>7133848</v>
      </c>
      <c r="Q63" s="456">
        <v>7019415</v>
      </c>
      <c r="R63" s="456">
        <v>7098934</v>
      </c>
      <c r="S63" s="456">
        <v>6929137</v>
      </c>
      <c r="T63" s="473" t="s">
        <v>20</v>
      </c>
      <c r="U63" s="473" t="s">
        <v>20</v>
      </c>
      <c r="V63" s="28" t="s">
        <v>20</v>
      </c>
      <c r="W63" s="38" t="s">
        <v>20</v>
      </c>
      <c r="X63" s="38" t="s">
        <v>20</v>
      </c>
      <c r="Y63" s="53" t="s">
        <v>20</v>
      </c>
      <c r="Z63" s="28" t="s">
        <v>20</v>
      </c>
      <c r="AA63" s="38" t="s">
        <v>20</v>
      </c>
      <c r="AB63" s="28" t="s">
        <v>20</v>
      </c>
      <c r="AC63" s="38" t="s">
        <v>20</v>
      </c>
      <c r="AD63" s="38" t="s">
        <v>20</v>
      </c>
      <c r="AE63" s="38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3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2880286</v>
      </c>
      <c r="E64" s="462">
        <v>2875055</v>
      </c>
      <c r="F64" s="462">
        <v>2933569</v>
      </c>
      <c r="G64" s="462">
        <v>2928294</v>
      </c>
      <c r="H64" s="462">
        <v>3097981</v>
      </c>
      <c r="I64" s="462">
        <v>3413609</v>
      </c>
      <c r="J64" s="462">
        <v>3699670</v>
      </c>
      <c r="K64" s="462">
        <v>4295739</v>
      </c>
      <c r="L64" s="462">
        <v>5069887</v>
      </c>
      <c r="M64" s="462">
        <v>6293500</v>
      </c>
      <c r="N64" s="462">
        <v>6307670</v>
      </c>
      <c r="O64" s="462">
        <v>6780495</v>
      </c>
      <c r="P64" s="462">
        <v>6569011</v>
      </c>
      <c r="Q64" s="462">
        <v>6229277</v>
      </c>
      <c r="R64" s="462">
        <v>5914260</v>
      </c>
      <c r="S64" s="462">
        <v>5880282</v>
      </c>
      <c r="T64" s="462" t="s">
        <v>20</v>
      </c>
      <c r="U64" s="462" t="s">
        <v>20</v>
      </c>
      <c r="V64" s="28" t="s">
        <v>20</v>
      </c>
      <c r="W64" s="38" t="s">
        <v>20</v>
      </c>
      <c r="X64" s="38" t="s">
        <v>20</v>
      </c>
      <c r="Y64" s="53" t="s">
        <v>20</v>
      </c>
      <c r="Z64" s="28" t="s">
        <v>20</v>
      </c>
      <c r="AA64" s="38" t="s">
        <v>20</v>
      </c>
      <c r="AB64" s="2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3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3200926</v>
      </c>
      <c r="E65" s="462">
        <v>3215713</v>
      </c>
      <c r="F65" s="462">
        <v>3212614</v>
      </c>
      <c r="G65" s="462">
        <v>3369760</v>
      </c>
      <c r="H65" s="462">
        <v>3579009</v>
      </c>
      <c r="I65" s="462">
        <v>3822584</v>
      </c>
      <c r="J65" s="462">
        <v>4489183</v>
      </c>
      <c r="K65" s="462">
        <v>5164141</v>
      </c>
      <c r="L65" s="462">
        <v>6173528</v>
      </c>
      <c r="M65" s="462">
        <v>6958738</v>
      </c>
      <c r="N65" s="462">
        <v>7820257</v>
      </c>
      <c r="O65" s="462">
        <v>8252334</v>
      </c>
      <c r="P65" s="462">
        <v>8272091</v>
      </c>
      <c r="Q65" s="462">
        <v>8259437</v>
      </c>
      <c r="R65" s="462">
        <v>8060661</v>
      </c>
      <c r="S65" s="462">
        <v>7811929</v>
      </c>
      <c r="T65" s="462" t="s">
        <v>20</v>
      </c>
      <c r="U65" s="462" t="s">
        <v>20</v>
      </c>
      <c r="V65" s="28" t="s">
        <v>20</v>
      </c>
      <c r="W65" s="38" t="s">
        <v>20</v>
      </c>
      <c r="X65" s="38" t="s">
        <v>20</v>
      </c>
      <c r="Y65" s="53" t="s">
        <v>20</v>
      </c>
      <c r="Z65" s="28" t="s">
        <v>20</v>
      </c>
      <c r="AA65" s="38" t="s">
        <v>20</v>
      </c>
      <c r="AB65" s="2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3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2998060</v>
      </c>
      <c r="E66" s="448">
        <v>3198023</v>
      </c>
      <c r="F66" s="448">
        <v>3315643</v>
      </c>
      <c r="G66" s="448">
        <v>3524864</v>
      </c>
      <c r="H66" s="448">
        <v>3647110</v>
      </c>
      <c r="I66" s="448">
        <v>3848125</v>
      </c>
      <c r="J66" s="448">
        <v>4147574</v>
      </c>
      <c r="K66" s="448">
        <v>4785847</v>
      </c>
      <c r="L66" s="448">
        <v>5240871</v>
      </c>
      <c r="M66" s="448">
        <v>5814055</v>
      </c>
      <c r="N66" s="448">
        <v>6207106</v>
      </c>
      <c r="O66" s="448">
        <v>6343689</v>
      </c>
      <c r="P66" s="448">
        <v>6460442</v>
      </c>
      <c r="Q66" s="448">
        <v>6171304</v>
      </c>
      <c r="R66" s="448">
        <v>5854750</v>
      </c>
      <c r="S66" s="448">
        <v>5706439</v>
      </c>
      <c r="T66" s="448" t="s">
        <v>20</v>
      </c>
      <c r="U66" s="448" t="s">
        <v>20</v>
      </c>
      <c r="V66" s="29" t="s">
        <v>20</v>
      </c>
      <c r="W66" s="39" t="s">
        <v>20</v>
      </c>
      <c r="X66" s="39" t="s">
        <v>20</v>
      </c>
      <c r="Y66" s="54" t="s">
        <v>20</v>
      </c>
      <c r="Z66" s="29" t="s">
        <v>20</v>
      </c>
      <c r="AA66" s="39" t="s">
        <v>20</v>
      </c>
      <c r="AB66" s="2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3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2135211</v>
      </c>
      <c r="E67" s="354">
        <v>2270415</v>
      </c>
      <c r="F67" s="354">
        <v>2400122</v>
      </c>
      <c r="G67" s="354">
        <v>2625355</v>
      </c>
      <c r="H67" s="354">
        <v>2956794</v>
      </c>
      <c r="I67" s="354">
        <v>3352640</v>
      </c>
      <c r="J67" s="354">
        <v>3372600</v>
      </c>
      <c r="K67" s="354">
        <v>3531831</v>
      </c>
      <c r="L67" s="354">
        <v>3619509</v>
      </c>
      <c r="M67" s="354">
        <v>3844166</v>
      </c>
      <c r="N67" s="354">
        <v>3977063</v>
      </c>
      <c r="O67" s="354">
        <v>4059496</v>
      </c>
      <c r="P67" s="354">
        <v>3943090</v>
      </c>
      <c r="Q67" s="354">
        <v>3738983</v>
      </c>
      <c r="R67" s="354">
        <v>3581854</v>
      </c>
      <c r="S67" s="354">
        <v>3448122</v>
      </c>
      <c r="T67" s="354">
        <v>3553933</v>
      </c>
      <c r="U67" s="354">
        <v>3474836</v>
      </c>
      <c r="V67" s="32">
        <v>3424474</v>
      </c>
      <c r="W67" s="42">
        <v>3286094</v>
      </c>
      <c r="X67" s="42">
        <v>3581678</v>
      </c>
      <c r="Y67" s="59">
        <v>3558882</v>
      </c>
      <c r="Z67" s="32">
        <v>3756181</v>
      </c>
      <c r="AA67" s="42">
        <v>3863552</v>
      </c>
      <c r="AB67" s="32">
        <v>4082388</v>
      </c>
      <c r="AC67" s="42">
        <v>4475958</v>
      </c>
      <c r="AD67" s="42">
        <v>4637988</v>
      </c>
      <c r="AE67" s="42">
        <v>4607832</v>
      </c>
      <c r="AF67" s="59">
        <v>4605897</v>
      </c>
      <c r="AG67" s="42">
        <v>4697403</v>
      </c>
      <c r="AH67" s="32">
        <v>4895483</v>
      </c>
      <c r="AI67" s="32">
        <v>5671051</v>
      </c>
      <c r="AJ67" s="42">
        <v>5499722</v>
      </c>
      <c r="AK67" s="42">
        <v>5403152</v>
      </c>
      <c r="AL67" s="42">
        <v>5465631</v>
      </c>
      <c r="AM67" s="514">
        <v>5072653</v>
      </c>
      <c r="AN67" s="91"/>
    </row>
    <row r="68" spans="2:40" ht="13.5">
      <c r="B68" s="4">
        <v>3</v>
      </c>
      <c r="C68" s="5" t="s">
        <v>43</v>
      </c>
      <c r="D68" s="353">
        <v>2245226</v>
      </c>
      <c r="E68" s="353">
        <v>2362444</v>
      </c>
      <c r="F68" s="353">
        <v>2331146</v>
      </c>
      <c r="G68" s="353">
        <v>2474370</v>
      </c>
      <c r="H68" s="353">
        <v>2431576</v>
      </c>
      <c r="I68" s="353">
        <v>2811393</v>
      </c>
      <c r="J68" s="353">
        <v>3220299</v>
      </c>
      <c r="K68" s="353">
        <v>3770674</v>
      </c>
      <c r="L68" s="353">
        <v>4597538</v>
      </c>
      <c r="M68" s="353">
        <v>4964595</v>
      </c>
      <c r="N68" s="353">
        <v>5195358</v>
      </c>
      <c r="O68" s="353">
        <v>5377227</v>
      </c>
      <c r="P68" s="353">
        <v>5247789</v>
      </c>
      <c r="Q68" s="353">
        <v>5007732</v>
      </c>
      <c r="R68" s="353">
        <v>4644926</v>
      </c>
      <c r="S68" s="353">
        <v>4471587</v>
      </c>
      <c r="T68" s="353">
        <v>4441221</v>
      </c>
      <c r="U68" s="353">
        <v>4522516</v>
      </c>
      <c r="V68" s="33">
        <v>5169449</v>
      </c>
      <c r="W68" s="43">
        <v>5185317</v>
      </c>
      <c r="X68" s="43">
        <v>5093611</v>
      </c>
      <c r="Y68" s="58">
        <v>4901594</v>
      </c>
      <c r="Z68" s="33">
        <v>4746744</v>
      </c>
      <c r="AA68" s="43">
        <v>4487143</v>
      </c>
      <c r="AB68" s="33">
        <v>4232654</v>
      </c>
      <c r="AC68" s="43">
        <v>3889637</v>
      </c>
      <c r="AD68" s="43">
        <v>3805076</v>
      </c>
      <c r="AE68" s="43">
        <v>3551873</v>
      </c>
      <c r="AF68" s="59">
        <v>3365313</v>
      </c>
      <c r="AG68" s="42">
        <v>3233755</v>
      </c>
      <c r="AH68" s="32">
        <v>3314491</v>
      </c>
      <c r="AI68" s="32">
        <v>3471086</v>
      </c>
      <c r="AJ68" s="42">
        <v>3498382</v>
      </c>
      <c r="AK68" s="42">
        <v>3642633</v>
      </c>
      <c r="AL68" s="42">
        <v>3876416</v>
      </c>
      <c r="AM68" s="514">
        <v>3698557</v>
      </c>
      <c r="AN68" s="84"/>
    </row>
    <row r="69" spans="2:40" ht="13.5">
      <c r="B69" s="4">
        <v>4</v>
      </c>
      <c r="C69" s="5" t="s">
        <v>45</v>
      </c>
      <c r="D69" s="353">
        <v>2779396</v>
      </c>
      <c r="E69" s="353">
        <v>2842684</v>
      </c>
      <c r="F69" s="353">
        <v>2873101</v>
      </c>
      <c r="G69" s="353">
        <v>3044862</v>
      </c>
      <c r="H69" s="353">
        <v>3173355</v>
      </c>
      <c r="I69" s="353">
        <v>3411672</v>
      </c>
      <c r="J69" s="353">
        <v>4341177</v>
      </c>
      <c r="K69" s="353">
        <v>5617143</v>
      </c>
      <c r="L69" s="353">
        <v>7010164</v>
      </c>
      <c r="M69" s="353">
        <v>8019636</v>
      </c>
      <c r="N69" s="353">
        <v>8479063</v>
      </c>
      <c r="O69" s="353">
        <v>8777516</v>
      </c>
      <c r="P69" s="353">
        <v>8619745</v>
      </c>
      <c r="Q69" s="353">
        <v>8271067</v>
      </c>
      <c r="R69" s="353">
        <v>8305160</v>
      </c>
      <c r="S69" s="353">
        <v>8083144</v>
      </c>
      <c r="T69" s="353">
        <v>8196222</v>
      </c>
      <c r="U69" s="353">
        <v>8211528</v>
      </c>
      <c r="V69" s="33">
        <v>8170615</v>
      </c>
      <c r="W69" s="43">
        <v>8021732</v>
      </c>
      <c r="X69" s="43">
        <v>7867108</v>
      </c>
      <c r="Y69" s="58">
        <v>7756342</v>
      </c>
      <c r="Z69" s="33">
        <v>7419877</v>
      </c>
      <c r="AA69" s="43">
        <v>7309906</v>
      </c>
      <c r="AB69" s="33">
        <v>7323824</v>
      </c>
      <c r="AC69" s="43">
        <v>7118900</v>
      </c>
      <c r="AD69" s="43">
        <v>6944261</v>
      </c>
      <c r="AE69" s="43">
        <v>6682525</v>
      </c>
      <c r="AF69" s="59">
        <v>6371888</v>
      </c>
      <c r="AG69" s="42">
        <v>6002754</v>
      </c>
      <c r="AH69" s="32">
        <v>5777515</v>
      </c>
      <c r="AI69" s="32">
        <v>5666337</v>
      </c>
      <c r="AJ69" s="42">
        <v>5568966</v>
      </c>
      <c r="AK69" s="42">
        <v>5546808</v>
      </c>
      <c r="AL69" s="42">
        <v>5160123</v>
      </c>
      <c r="AM69" s="514">
        <v>5136186</v>
      </c>
      <c r="AN69" s="84"/>
    </row>
    <row r="70" spans="2:40" ht="13.5">
      <c r="B70" s="4">
        <v>5</v>
      </c>
      <c r="C70" s="5" t="s">
        <v>46</v>
      </c>
      <c r="D70" s="353">
        <v>2393123</v>
      </c>
      <c r="E70" s="353">
        <v>2409590</v>
      </c>
      <c r="F70" s="353">
        <v>2460254</v>
      </c>
      <c r="G70" s="353">
        <v>2569470</v>
      </c>
      <c r="H70" s="353">
        <v>2914660</v>
      </c>
      <c r="I70" s="353">
        <v>3756672</v>
      </c>
      <c r="J70" s="353">
        <v>4534807</v>
      </c>
      <c r="K70" s="353">
        <v>5315557</v>
      </c>
      <c r="L70" s="353">
        <v>5951602</v>
      </c>
      <c r="M70" s="353">
        <v>6727775</v>
      </c>
      <c r="N70" s="353">
        <v>7326998</v>
      </c>
      <c r="O70" s="353">
        <v>7786641</v>
      </c>
      <c r="P70" s="353">
        <v>7867023</v>
      </c>
      <c r="Q70" s="353">
        <v>7659478</v>
      </c>
      <c r="R70" s="353">
        <v>7488290</v>
      </c>
      <c r="S70" s="353">
        <v>7333249</v>
      </c>
      <c r="T70" s="353">
        <v>7425934</v>
      </c>
      <c r="U70" s="353">
        <v>7604524</v>
      </c>
      <c r="V70" s="33">
        <v>7510788</v>
      </c>
      <c r="W70" s="43">
        <v>7392524</v>
      </c>
      <c r="X70" s="43">
        <v>7077258</v>
      </c>
      <c r="Y70" s="58">
        <v>6736881</v>
      </c>
      <c r="Z70" s="33">
        <v>6524062</v>
      </c>
      <c r="AA70" s="43">
        <v>6358861</v>
      </c>
      <c r="AB70" s="33">
        <v>6066996</v>
      </c>
      <c r="AC70" s="99">
        <v>5871350</v>
      </c>
      <c r="AD70" s="99">
        <v>5762560</v>
      </c>
      <c r="AE70" s="99">
        <v>5549262</v>
      </c>
      <c r="AF70" s="59">
        <v>5374751</v>
      </c>
      <c r="AG70" s="42">
        <v>5171860</v>
      </c>
      <c r="AH70" s="32">
        <v>4970938</v>
      </c>
      <c r="AI70" s="32">
        <v>4775445</v>
      </c>
      <c r="AJ70" s="42">
        <v>4562574</v>
      </c>
      <c r="AK70" s="42">
        <v>4425286</v>
      </c>
      <c r="AL70" s="42">
        <v>5089055</v>
      </c>
      <c r="AM70" s="514">
        <v>4956181</v>
      </c>
      <c r="AN70" s="84"/>
    </row>
    <row r="71" spans="2:40" ht="14.25" thickBot="1">
      <c r="B71" s="22">
        <v>6</v>
      </c>
      <c r="C71" s="23" t="s">
        <v>65</v>
      </c>
      <c r="D71" s="365">
        <v>3110140</v>
      </c>
      <c r="E71" s="365">
        <v>3134020</v>
      </c>
      <c r="F71" s="365">
        <v>3199346</v>
      </c>
      <c r="G71" s="365">
        <v>3183707</v>
      </c>
      <c r="H71" s="365">
        <v>3392490</v>
      </c>
      <c r="I71" s="365">
        <v>3586394</v>
      </c>
      <c r="J71" s="365">
        <v>3736862</v>
      </c>
      <c r="K71" s="365">
        <v>4194846</v>
      </c>
      <c r="L71" s="365">
        <v>4717753</v>
      </c>
      <c r="M71" s="365">
        <v>4752331</v>
      </c>
      <c r="N71" s="365">
        <v>5090581</v>
      </c>
      <c r="O71" s="365">
        <v>4873482</v>
      </c>
      <c r="P71" s="365">
        <v>4810617</v>
      </c>
      <c r="Q71" s="365">
        <v>4589251</v>
      </c>
      <c r="R71" s="365">
        <v>4280381</v>
      </c>
      <c r="S71" s="365">
        <v>4104086</v>
      </c>
      <c r="T71" s="365">
        <v>4011972</v>
      </c>
      <c r="U71" s="365">
        <v>4144296</v>
      </c>
      <c r="V71" s="74">
        <v>3958766</v>
      </c>
      <c r="W71" s="77">
        <v>3212938</v>
      </c>
      <c r="X71" s="77">
        <v>3039143</v>
      </c>
      <c r="Y71" s="78">
        <v>2879332</v>
      </c>
      <c r="Z71" s="74">
        <v>2755177</v>
      </c>
      <c r="AA71" s="77">
        <v>2474787</v>
      </c>
      <c r="AB71" s="74">
        <v>2395350</v>
      </c>
      <c r="AC71" s="100">
        <v>2409387</v>
      </c>
      <c r="AD71" s="100">
        <v>2258841</v>
      </c>
      <c r="AE71" s="100">
        <v>2149596</v>
      </c>
      <c r="AF71" s="76">
        <v>2059351</v>
      </c>
      <c r="AG71" s="75">
        <v>2001629</v>
      </c>
      <c r="AH71" s="73">
        <v>1851333</v>
      </c>
      <c r="AI71" s="73">
        <v>1811983</v>
      </c>
      <c r="AJ71" s="75">
        <v>1746876</v>
      </c>
      <c r="AK71" s="75">
        <v>1777140</v>
      </c>
      <c r="AL71" s="75">
        <v>2018939</v>
      </c>
      <c r="AM71" s="515">
        <v>2027794</v>
      </c>
      <c r="AN71" s="84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73"/>
      <c r="W72" s="75"/>
      <c r="X72" s="75"/>
      <c r="Y72" s="76"/>
      <c r="Z72" s="73"/>
      <c r="AA72" s="75"/>
      <c r="AB72" s="73"/>
      <c r="AC72" s="101"/>
      <c r="AD72" s="101"/>
      <c r="AE72" s="101"/>
      <c r="AF72" s="76"/>
      <c r="AG72" s="75"/>
      <c r="AH72" s="73"/>
      <c r="AI72" s="73"/>
      <c r="AJ72" s="75"/>
      <c r="AK72" s="75"/>
      <c r="AL72" s="75"/>
      <c r="AM72" s="515"/>
      <c r="AN72" s="91"/>
    </row>
    <row r="73" spans="2:40" ht="14.25" thickBot="1">
      <c r="B73" s="24"/>
      <c r="C73" s="25" t="s">
        <v>95</v>
      </c>
      <c r="D73" s="356">
        <f aca="true" t="shared" si="0" ref="D73:M73">SUM(D5,D11,D14,D21,D28,D29,D31,D40,D43,D48,D51,D55,D56,D60)</f>
        <v>224636394</v>
      </c>
      <c r="E73" s="356">
        <f t="shared" si="0"/>
        <v>232456887</v>
      </c>
      <c r="F73" s="356">
        <f t="shared" si="0"/>
        <v>241680888</v>
      </c>
      <c r="G73" s="356">
        <f t="shared" si="0"/>
        <v>253087677</v>
      </c>
      <c r="H73" s="356">
        <f t="shared" si="0"/>
        <v>265787203</v>
      </c>
      <c r="I73" s="356">
        <f t="shared" si="0"/>
        <v>287671380</v>
      </c>
      <c r="J73" s="356">
        <f t="shared" si="0"/>
        <v>318216619</v>
      </c>
      <c r="K73" s="356">
        <f t="shared" si="0"/>
        <v>349116274</v>
      </c>
      <c r="L73" s="356">
        <f t="shared" si="0"/>
        <v>381321990</v>
      </c>
      <c r="M73" s="356">
        <f t="shared" si="0"/>
        <v>414760578</v>
      </c>
      <c r="N73" s="356">
        <f>SUM(N5,N11,N14,N21,N28,N29,N31,N40,N43,N48,N51,N55,N56,N60)</f>
        <v>442600587</v>
      </c>
      <c r="O73" s="356">
        <f>SUM(O5,O11,O14,O21,O28,O29,O31,O40,O43,O48,O51,O55,O56,O60)</f>
        <v>468163706</v>
      </c>
      <c r="P73" s="356">
        <f>SUM(P5,P11,P14,P21,P28,P29,P31,P40,P43,P48,P51,P55,P56,P60)</f>
        <v>477752146</v>
      </c>
      <c r="Q73" s="356">
        <f>SUM(Q5,Q11,Q14,Q21,Q28,Q29,Q31,Q40,Q43,Q48,Q51,Q55,Q56,Q60)</f>
        <v>491680569</v>
      </c>
      <c r="R73" s="356">
        <f>SUM(R5,R11,R14,R21,R28,R29,R31,R40,R43,R48,R51,R55,R56,R60)</f>
        <v>500281600</v>
      </c>
      <c r="S73" s="356">
        <f>SUM(S5,S11,S14,S21,S28,S29,S31,S40,S43,S48,S51,S54,S60)</f>
        <v>526783009</v>
      </c>
      <c r="T73" s="356">
        <f>SUM(T4,T10,T14,T20,T28,T29,T31,T39,T42,T47,T51,T54,T59)</f>
        <v>626481907</v>
      </c>
      <c r="U73" s="356">
        <f>SUM(U4,U10,U13,U20,U28,U29,U30,U39,U42,U47,U51,U54,U59)</f>
        <v>693486188</v>
      </c>
      <c r="V73" s="35">
        <f>SUM(V4,V10,V13,V20,V28,V29,V30,V39,V42,V47,V51,V54,V59)</f>
        <v>687094529</v>
      </c>
      <c r="W73" s="45">
        <f>SUM(W4,W10,W13,W20,W28,W29,W30,W39,W42,W47,W51,W54,W59)</f>
        <v>676796757</v>
      </c>
      <c r="X73" s="45">
        <f>SUM(X4,X10,X13,X20,X28:X30,X39,X42,X47,X50,X54,X59)</f>
        <v>668087038</v>
      </c>
      <c r="Y73" s="61">
        <f>SUM(Y4,Y10,Y13,Y20,Y28:Y30,Y39,Y42,Y47,Y50,Y54,Y59)</f>
        <v>645653690</v>
      </c>
      <c r="Z73" s="35">
        <f>SUM(Z4,Z10,Z13,Z20,Z28:Z30,Z39,Z42,Z47,Z50,Z54,Z59)</f>
        <v>647186568</v>
      </c>
      <c r="AA73" s="45">
        <f aca="true" t="shared" si="1" ref="AA73:AF73">SUM(AA4,AA10,AA13,AA20,AA28:AA30,AA39,AA42,AA47,AA50,AA54,AA59)</f>
        <v>645983525</v>
      </c>
      <c r="AB73" s="35">
        <f t="shared" si="1"/>
        <v>642599831</v>
      </c>
      <c r="AC73" s="102">
        <f t="shared" si="1"/>
        <v>648009730</v>
      </c>
      <c r="AD73" s="102">
        <f t="shared" si="1"/>
        <v>661140809</v>
      </c>
      <c r="AE73" s="102">
        <f t="shared" si="1"/>
        <v>667815852</v>
      </c>
      <c r="AF73" s="61">
        <f t="shared" si="1"/>
        <v>672234541</v>
      </c>
      <c r="AG73" s="45">
        <f>SUM(AG4,AG10,AG13,AG20,AG28:AG30,AG39,AG42,AG47,AG50,AG54,AG59)</f>
        <v>663788645</v>
      </c>
      <c r="AH73" s="35">
        <v>671304527</v>
      </c>
      <c r="AI73" s="35">
        <v>674489768</v>
      </c>
      <c r="AJ73" s="45">
        <v>681422897</v>
      </c>
      <c r="AK73" s="45">
        <v>679151151</v>
      </c>
      <c r="AL73" s="45">
        <v>670756199</v>
      </c>
      <c r="AM73" s="516">
        <v>646352790</v>
      </c>
      <c r="AN73" s="92"/>
    </row>
    <row r="74" spans="2:40" ht="14.25" thickBot="1">
      <c r="B74" s="24"/>
      <c r="C74" s="25" t="s">
        <v>72</v>
      </c>
      <c r="D74" s="356">
        <f aca="true" t="shared" si="2" ref="D74:M74">SUM(D6:D9,D12,D15:D19,D22:D27,D32:D38,D41,D44:D46,D49,D52:D53,D57:D58,D61,D63:D71)</f>
        <v>108631492</v>
      </c>
      <c r="E74" s="356">
        <f t="shared" si="2"/>
        <v>111462911</v>
      </c>
      <c r="F74" s="356">
        <f t="shared" si="2"/>
        <v>114527594</v>
      </c>
      <c r="G74" s="356">
        <f t="shared" si="2"/>
        <v>119110205</v>
      </c>
      <c r="H74" s="356">
        <f t="shared" si="2"/>
        <v>127698112</v>
      </c>
      <c r="I74" s="356">
        <f t="shared" si="2"/>
        <v>138942085</v>
      </c>
      <c r="J74" s="356">
        <f t="shared" si="2"/>
        <v>154874233</v>
      </c>
      <c r="K74" s="356">
        <f t="shared" si="2"/>
        <v>171507241</v>
      </c>
      <c r="L74" s="356">
        <f t="shared" si="2"/>
        <v>188823224</v>
      </c>
      <c r="M74" s="356">
        <f t="shared" si="2"/>
        <v>204365977</v>
      </c>
      <c r="N74" s="356">
        <f>SUM(N6:N9,N12,N15:N19,N22:N27,N32:N38,N41,N44:N46,N49,N52:N53,N57:N58,N61,N63:N71)</f>
        <v>214205025</v>
      </c>
      <c r="O74" s="356">
        <f>SUM(O6:O9,O12,O15:O19,O22:O27,O32:O38,O41,O44:O46,O49,O52:O53,O57:O58,O61,O63:O71)</f>
        <v>219907285</v>
      </c>
      <c r="P74" s="356">
        <f>SUM(P6:P9,P12,P15:P19,P22:P27,P32:P38,P41,P44:P46,P49,P52:P53,P57:P58,P61,P63:P71)</f>
        <v>221723971</v>
      </c>
      <c r="Q74" s="356">
        <f>SUM(Q6:Q9,Q12,Q15:Q19,Q22:Q27,Q32:Q38,Q41,Q44:Q46,Q49,Q52:Q53,Q57:Q58,Q61,Q63:Q71)</f>
        <v>218934689</v>
      </c>
      <c r="R74" s="356">
        <f>SUM(R6:R9,R12,R15:R19,R22:R27,R32:R38,R41,R44:R46,R49,R52:R53,R57:R58,R61,R63:R71)</f>
        <v>216192693</v>
      </c>
      <c r="S74" s="356">
        <f>SUM(S6:S9,S12,S15:S19,S22:S27,S32:S38,S41,S44:S46,S49,S52:S53,S61,S63:S71)</f>
        <v>206146924</v>
      </c>
      <c r="T74" s="356">
        <f>SUM(T15:T19,T32:T38,T52:T53,T62,T67:T71)</f>
        <v>125319961</v>
      </c>
      <c r="U74" s="356">
        <f>SUM(U19,U52:U53,U62,U67:U71)</f>
        <v>72316374</v>
      </c>
      <c r="V74" s="35">
        <f>SUM(V19,V52:V53,V62,V67:V71)</f>
        <v>71332125</v>
      </c>
      <c r="W74" s="45">
        <f>SUM(W19,W52:W53,W62,W67:W71)</f>
        <v>69239759</v>
      </c>
      <c r="X74" s="45">
        <f>SUM(X19,X62,X67:X71)</f>
        <v>57587783</v>
      </c>
      <c r="Y74" s="61">
        <f>SUM(Y19,Y62,Y67:Y71)</f>
        <v>55048632</v>
      </c>
      <c r="Z74" s="35">
        <f>SUM(Z62,Z67:Z71)</f>
        <v>48026374</v>
      </c>
      <c r="AA74" s="45">
        <f aca="true" t="shared" si="3" ref="AA74:AF74">SUM(AA62,AA67:AA71)</f>
        <v>46778122</v>
      </c>
      <c r="AB74" s="35">
        <f t="shared" si="3"/>
        <v>45646285</v>
      </c>
      <c r="AC74" s="102">
        <f t="shared" si="3"/>
        <v>44565745</v>
      </c>
      <c r="AD74" s="102">
        <f t="shared" si="3"/>
        <v>43330570</v>
      </c>
      <c r="AE74" s="102">
        <f t="shared" si="3"/>
        <v>41601126</v>
      </c>
      <c r="AF74" s="61">
        <f t="shared" si="3"/>
        <v>39996992</v>
      </c>
      <c r="AG74" s="45">
        <f>SUM(AG62,AG67:AG71)</f>
        <v>38361611</v>
      </c>
      <c r="AH74" s="35">
        <v>37433348</v>
      </c>
      <c r="AI74" s="35">
        <v>37847640</v>
      </c>
      <c r="AJ74" s="45">
        <v>37414242</v>
      </c>
      <c r="AK74" s="45">
        <v>36825857</v>
      </c>
      <c r="AL74" s="45">
        <v>37103700</v>
      </c>
      <c r="AM74" s="516">
        <v>35711752</v>
      </c>
      <c r="AN74" s="92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4"/>
      <c r="W75" s="44"/>
      <c r="X75" s="44"/>
      <c r="Y75" s="60"/>
      <c r="Z75" s="34"/>
      <c r="AA75" s="44"/>
      <c r="AB75" s="34"/>
      <c r="AC75" s="103"/>
      <c r="AD75" s="103"/>
      <c r="AE75" s="103"/>
      <c r="AF75" s="60"/>
      <c r="AG75" s="44"/>
      <c r="AH75" s="34"/>
      <c r="AI75" s="34"/>
      <c r="AJ75" s="44"/>
      <c r="AK75" s="44"/>
      <c r="AL75" s="44"/>
      <c r="AM75" s="517"/>
      <c r="AN75" s="91"/>
    </row>
    <row r="76" spans="2:40" ht="14.25" thickBot="1">
      <c r="B76" s="24"/>
      <c r="C76" s="25" t="s">
        <v>73</v>
      </c>
      <c r="D76" s="356">
        <f aca="true" t="shared" si="4" ref="D76:M76">SUM(D73:D74)</f>
        <v>333267886</v>
      </c>
      <c r="E76" s="356">
        <f t="shared" si="4"/>
        <v>343919798</v>
      </c>
      <c r="F76" s="356">
        <f t="shared" si="4"/>
        <v>356208482</v>
      </c>
      <c r="G76" s="356">
        <f t="shared" si="4"/>
        <v>372197882</v>
      </c>
      <c r="H76" s="356">
        <f t="shared" si="4"/>
        <v>393485315</v>
      </c>
      <c r="I76" s="356">
        <f t="shared" si="4"/>
        <v>426613465</v>
      </c>
      <c r="J76" s="356">
        <f t="shared" si="4"/>
        <v>473090852</v>
      </c>
      <c r="K76" s="356">
        <f t="shared" si="4"/>
        <v>520623515</v>
      </c>
      <c r="L76" s="356">
        <f t="shared" si="4"/>
        <v>570145214</v>
      </c>
      <c r="M76" s="356">
        <f t="shared" si="4"/>
        <v>619126555</v>
      </c>
      <c r="N76" s="356">
        <f>SUM(N73:N74)</f>
        <v>656805612</v>
      </c>
      <c r="O76" s="356">
        <f aca="true" t="shared" si="5" ref="O76:AF76">SUM(O73:O74)</f>
        <v>688070991</v>
      </c>
      <c r="P76" s="356">
        <f t="shared" si="5"/>
        <v>699476117</v>
      </c>
      <c r="Q76" s="356">
        <f t="shared" si="5"/>
        <v>710615258</v>
      </c>
      <c r="R76" s="356">
        <f t="shared" si="5"/>
        <v>716474293</v>
      </c>
      <c r="S76" s="356">
        <f t="shared" si="5"/>
        <v>732929933</v>
      </c>
      <c r="T76" s="356">
        <f t="shared" si="5"/>
        <v>751801868</v>
      </c>
      <c r="U76" s="356">
        <f t="shared" si="5"/>
        <v>765802562</v>
      </c>
      <c r="V76" s="35">
        <f t="shared" si="5"/>
        <v>758426654</v>
      </c>
      <c r="W76" s="45">
        <f t="shared" si="5"/>
        <v>746036516</v>
      </c>
      <c r="X76" s="45">
        <f t="shared" si="5"/>
        <v>725674821</v>
      </c>
      <c r="Y76" s="61">
        <f t="shared" si="5"/>
        <v>700702322</v>
      </c>
      <c r="Z76" s="35">
        <f t="shared" si="5"/>
        <v>695212942</v>
      </c>
      <c r="AA76" s="45">
        <f t="shared" si="5"/>
        <v>692761647</v>
      </c>
      <c r="AB76" s="35">
        <f t="shared" si="5"/>
        <v>688246116</v>
      </c>
      <c r="AC76" s="102">
        <f t="shared" si="5"/>
        <v>692575475</v>
      </c>
      <c r="AD76" s="102">
        <f t="shared" si="5"/>
        <v>704471379</v>
      </c>
      <c r="AE76" s="102">
        <f t="shared" si="5"/>
        <v>709416978</v>
      </c>
      <c r="AF76" s="61">
        <f t="shared" si="5"/>
        <v>712231533</v>
      </c>
      <c r="AG76" s="45">
        <f>SUM(AG73:AG74)</f>
        <v>702150256</v>
      </c>
      <c r="AH76" s="35">
        <v>708737875</v>
      </c>
      <c r="AI76" s="35">
        <v>712337408</v>
      </c>
      <c r="AJ76" s="45">
        <v>718837139</v>
      </c>
      <c r="AK76" s="45">
        <v>715977008</v>
      </c>
      <c r="AL76" s="45">
        <v>707859899</v>
      </c>
      <c r="AM76" s="516">
        <v>682064542</v>
      </c>
      <c r="AN76" s="92"/>
    </row>
    <row r="77" spans="2:4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98"/>
      <c r="AG77" s="98"/>
      <c r="AH77" s="98"/>
      <c r="AI77" s="98"/>
      <c r="AJ77" s="98"/>
      <c r="AK77" s="98"/>
      <c r="AL77" s="98"/>
      <c r="AM77" s="98"/>
      <c r="AN77" s="1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43"/>
  <sheetViews>
    <sheetView tabSelected="1" view="pageBreakPreview" zoomScale="90" zoomScaleSheetLayoutView="90" zoomScalePageLayoutView="0" workbookViewId="0" topLeftCell="A1">
      <pane xSplit="3" ySplit="3" topLeftCell="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B1" sqref="B1"/>
    </sheetView>
  </sheetViews>
  <sheetFormatPr defaultColWidth="9.00390625" defaultRowHeight="13.5"/>
  <cols>
    <col min="1" max="1" width="3.00390625" style="0" customWidth="1"/>
    <col min="3" max="3" width="14.125" style="0" bestFit="1" customWidth="1"/>
    <col min="20" max="20" width="2.875" style="0" customWidth="1"/>
  </cols>
  <sheetData>
    <row r="1" spans="2:21" ht="18">
      <c r="B1" s="432" t="s">
        <v>135</v>
      </c>
      <c r="C1" s="26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 thickBot="1">
      <c r="B2" s="261"/>
      <c r="C2" s="419"/>
      <c r="D2" s="263"/>
      <c r="E2" s="263"/>
      <c r="F2" s="263"/>
      <c r="G2" s="263"/>
      <c r="H2" s="263"/>
      <c r="I2" s="263"/>
      <c r="J2" s="263"/>
      <c r="K2" s="263"/>
      <c r="L2" s="263"/>
      <c r="M2" s="438"/>
      <c r="N2" s="438"/>
      <c r="O2" s="438"/>
      <c r="P2" s="438"/>
      <c r="Q2" s="438"/>
      <c r="R2" s="438"/>
      <c r="S2" s="438" t="s">
        <v>125</v>
      </c>
      <c r="T2" s="420"/>
      <c r="U2" s="1"/>
    </row>
    <row r="3" spans="2:21" ht="15" thickBot="1">
      <c r="B3" s="264"/>
      <c r="C3" s="265"/>
      <c r="D3" s="482" t="s">
        <v>158</v>
      </c>
      <c r="E3" s="430" t="s">
        <v>82</v>
      </c>
      <c r="F3" s="421" t="s">
        <v>83</v>
      </c>
      <c r="G3" s="421" t="s">
        <v>84</v>
      </c>
      <c r="H3" s="430" t="s">
        <v>85</v>
      </c>
      <c r="I3" s="430" t="s">
        <v>86</v>
      </c>
      <c r="J3" s="430" t="s">
        <v>87</v>
      </c>
      <c r="K3" s="430" t="s">
        <v>88</v>
      </c>
      <c r="L3" s="433" t="s">
        <v>89</v>
      </c>
      <c r="M3" s="430" t="s">
        <v>90</v>
      </c>
      <c r="N3" s="421" t="s">
        <v>161</v>
      </c>
      <c r="O3" s="421" t="s">
        <v>162</v>
      </c>
      <c r="P3" s="421" t="s">
        <v>164</v>
      </c>
      <c r="Q3" s="430" t="s">
        <v>166</v>
      </c>
      <c r="R3" s="430" t="s">
        <v>3</v>
      </c>
      <c r="S3" s="562" t="s">
        <v>168</v>
      </c>
      <c r="T3" s="268"/>
      <c r="U3" s="1"/>
    </row>
    <row r="4" spans="2:21" ht="13.5">
      <c r="B4" s="4">
        <v>1</v>
      </c>
      <c r="C4" s="5" t="s">
        <v>15</v>
      </c>
      <c r="D4" s="483">
        <v>118.8</v>
      </c>
      <c r="E4" s="422">
        <v>118</v>
      </c>
      <c r="F4" s="431">
        <v>145.6</v>
      </c>
      <c r="G4" s="422">
        <v>124.6</v>
      </c>
      <c r="H4" s="422">
        <v>103.3</v>
      </c>
      <c r="I4" s="422">
        <v>100.5</v>
      </c>
      <c r="J4" s="422">
        <v>97.5</v>
      </c>
      <c r="K4" s="422">
        <v>98</v>
      </c>
      <c r="L4" s="434">
        <v>100</v>
      </c>
      <c r="M4" s="422">
        <v>93.8</v>
      </c>
      <c r="N4" s="431">
        <v>101.1</v>
      </c>
      <c r="O4" s="431">
        <v>89.4</v>
      </c>
      <c r="P4" s="431">
        <v>82.2</v>
      </c>
      <c r="Q4" s="422">
        <v>75.8</v>
      </c>
      <c r="R4" s="422">
        <v>64.1</v>
      </c>
      <c r="S4" s="563">
        <v>41</v>
      </c>
      <c r="T4" s="270"/>
      <c r="U4" s="65"/>
    </row>
    <row r="5" spans="2:21" ht="13.5">
      <c r="B5" s="4">
        <v>2</v>
      </c>
      <c r="C5" s="5" t="s">
        <v>16</v>
      </c>
      <c r="D5" s="484">
        <v>144</v>
      </c>
      <c r="E5" s="149">
        <v>130.1</v>
      </c>
      <c r="F5" s="274">
        <v>108.6</v>
      </c>
      <c r="G5" s="149">
        <v>94.5</v>
      </c>
      <c r="H5" s="149">
        <v>73.1</v>
      </c>
      <c r="I5" s="149">
        <v>59.3</v>
      </c>
      <c r="J5" s="149">
        <v>63.6</v>
      </c>
      <c r="K5" s="149">
        <v>61.7</v>
      </c>
      <c r="L5" s="281">
        <v>43.4</v>
      </c>
      <c r="M5" s="149">
        <v>35.7</v>
      </c>
      <c r="N5" s="274">
        <v>28.5</v>
      </c>
      <c r="O5" s="274">
        <v>21.3</v>
      </c>
      <c r="P5" s="274">
        <v>28.6</v>
      </c>
      <c r="Q5" s="149">
        <v>24.6</v>
      </c>
      <c r="R5" s="149">
        <v>26.9</v>
      </c>
      <c r="S5" s="540">
        <v>26.5</v>
      </c>
      <c r="T5" s="270"/>
      <c r="U5" s="6"/>
    </row>
    <row r="6" spans="2:21" ht="13.5">
      <c r="B6" s="4">
        <v>3</v>
      </c>
      <c r="C6" s="5" t="s">
        <v>17</v>
      </c>
      <c r="D6" s="484"/>
      <c r="E6" s="149">
        <v>104.4</v>
      </c>
      <c r="F6" s="274">
        <v>86.5</v>
      </c>
      <c r="G6" s="149">
        <v>72.2</v>
      </c>
      <c r="H6" s="149">
        <v>63.2</v>
      </c>
      <c r="I6" s="149">
        <v>66</v>
      </c>
      <c r="J6" s="149">
        <v>48</v>
      </c>
      <c r="K6" s="149">
        <v>47.1</v>
      </c>
      <c r="L6" s="281">
        <v>36.1</v>
      </c>
      <c r="M6" s="149">
        <v>26.8</v>
      </c>
      <c r="N6" s="274">
        <v>22.5</v>
      </c>
      <c r="O6" s="274">
        <v>23.5</v>
      </c>
      <c r="P6" s="274">
        <v>37.4</v>
      </c>
      <c r="Q6" s="149">
        <v>56</v>
      </c>
      <c r="R6" s="149">
        <v>60.7</v>
      </c>
      <c r="S6" s="540">
        <v>62.2</v>
      </c>
      <c r="T6" s="270"/>
      <c r="U6" s="6"/>
    </row>
    <row r="7" spans="2:21" ht="13.5">
      <c r="B7" s="12"/>
      <c r="C7" s="8" t="s">
        <v>17</v>
      </c>
      <c r="D7" s="485">
        <v>110.7</v>
      </c>
      <c r="E7" s="156">
        <v>103.9</v>
      </c>
      <c r="F7" s="423"/>
      <c r="G7" s="278"/>
      <c r="H7" s="278"/>
      <c r="I7" s="278"/>
      <c r="J7" s="278"/>
      <c r="K7" s="278"/>
      <c r="L7" s="305"/>
      <c r="M7" s="278"/>
      <c r="N7" s="423"/>
      <c r="O7" s="423"/>
      <c r="P7" s="423"/>
      <c r="Q7" s="278"/>
      <c r="R7" s="278"/>
      <c r="S7" s="541"/>
      <c r="T7" s="270"/>
      <c r="U7" s="6"/>
    </row>
    <row r="8" spans="2:21" ht="13.5">
      <c r="B8" s="13"/>
      <c r="C8" s="11" t="s">
        <v>136</v>
      </c>
      <c r="D8" s="486">
        <v>122.6</v>
      </c>
      <c r="E8" s="145">
        <v>110.6</v>
      </c>
      <c r="F8" s="424"/>
      <c r="G8" s="425"/>
      <c r="H8" s="425"/>
      <c r="I8" s="425"/>
      <c r="J8" s="425"/>
      <c r="K8" s="425"/>
      <c r="L8" s="435"/>
      <c r="M8" s="425"/>
      <c r="N8" s="424"/>
      <c r="O8" s="424"/>
      <c r="P8" s="424"/>
      <c r="Q8" s="425"/>
      <c r="R8" s="425"/>
      <c r="S8" s="564"/>
      <c r="T8" s="270"/>
      <c r="U8" s="6"/>
    </row>
    <row r="9" spans="2:21" ht="13.5">
      <c r="B9" s="4">
        <v>4</v>
      </c>
      <c r="C9" s="5" t="s">
        <v>18</v>
      </c>
      <c r="D9" s="484">
        <v>129.9</v>
      </c>
      <c r="E9" s="149">
        <v>111.9</v>
      </c>
      <c r="F9" s="274">
        <v>104.4</v>
      </c>
      <c r="G9" s="149">
        <v>62.3</v>
      </c>
      <c r="H9" s="149">
        <v>48.1</v>
      </c>
      <c r="I9" s="149">
        <v>45.9</v>
      </c>
      <c r="J9" s="149">
        <v>49</v>
      </c>
      <c r="K9" s="149">
        <v>20.4</v>
      </c>
      <c r="L9" s="281">
        <v>6.6</v>
      </c>
      <c r="M9" s="149">
        <v>5.2</v>
      </c>
      <c r="N9" s="500" t="s">
        <v>20</v>
      </c>
      <c r="O9" s="500" t="s">
        <v>20</v>
      </c>
      <c r="P9" s="500" t="s">
        <v>20</v>
      </c>
      <c r="Q9" s="149">
        <v>1.8</v>
      </c>
      <c r="R9" s="479" t="s">
        <v>20</v>
      </c>
      <c r="S9" s="567" t="s">
        <v>20</v>
      </c>
      <c r="T9" s="270"/>
      <c r="U9" s="6"/>
    </row>
    <row r="10" spans="2:21" ht="13.5">
      <c r="B10" s="4">
        <v>5</v>
      </c>
      <c r="C10" s="15" t="s">
        <v>21</v>
      </c>
      <c r="D10" s="484">
        <v>65.2</v>
      </c>
      <c r="E10" s="149">
        <v>49.5</v>
      </c>
      <c r="F10" s="274">
        <v>50.2</v>
      </c>
      <c r="G10" s="149">
        <v>29</v>
      </c>
      <c r="H10" s="149">
        <v>5.5</v>
      </c>
      <c r="I10" s="209" t="s">
        <v>20</v>
      </c>
      <c r="J10" s="209" t="s">
        <v>20</v>
      </c>
      <c r="K10" s="209" t="s">
        <v>20</v>
      </c>
      <c r="L10" s="163" t="s">
        <v>20</v>
      </c>
      <c r="M10" s="209" t="s">
        <v>20</v>
      </c>
      <c r="N10" s="197" t="s">
        <v>20</v>
      </c>
      <c r="O10" s="197" t="s">
        <v>20</v>
      </c>
      <c r="P10" s="197" t="s">
        <v>20</v>
      </c>
      <c r="Q10" s="209" t="s">
        <v>20</v>
      </c>
      <c r="R10" s="209" t="s">
        <v>20</v>
      </c>
      <c r="S10" s="527" t="s">
        <v>20</v>
      </c>
      <c r="T10" s="270"/>
      <c r="U10" s="6"/>
    </row>
    <row r="11" spans="2:21" ht="13.5">
      <c r="B11" s="4">
        <v>6</v>
      </c>
      <c r="C11" s="15" t="s">
        <v>22</v>
      </c>
      <c r="D11" s="488">
        <v>8.4</v>
      </c>
      <c r="E11" s="209" t="s">
        <v>20</v>
      </c>
      <c r="F11" s="197" t="s">
        <v>20</v>
      </c>
      <c r="G11" s="209" t="s">
        <v>20</v>
      </c>
      <c r="H11" s="209" t="s">
        <v>20</v>
      </c>
      <c r="I11" s="209" t="s">
        <v>20</v>
      </c>
      <c r="J11" s="209" t="s">
        <v>20</v>
      </c>
      <c r="K11" s="209" t="s">
        <v>20</v>
      </c>
      <c r="L11" s="163" t="s">
        <v>20</v>
      </c>
      <c r="M11" s="162">
        <v>7</v>
      </c>
      <c r="N11" s="152">
        <v>13.7</v>
      </c>
      <c r="O11" s="152">
        <v>24.6</v>
      </c>
      <c r="P11" s="152">
        <v>28.8</v>
      </c>
      <c r="Q11" s="162">
        <v>30.1</v>
      </c>
      <c r="R11" s="162">
        <v>21.6</v>
      </c>
      <c r="S11" s="538">
        <v>18.7</v>
      </c>
      <c r="T11" s="270"/>
      <c r="U11" s="6"/>
    </row>
    <row r="12" spans="2:21" ht="13.5">
      <c r="B12" s="4">
        <v>7</v>
      </c>
      <c r="C12" s="15" t="s">
        <v>23</v>
      </c>
      <c r="D12" s="484">
        <v>213.2</v>
      </c>
      <c r="E12" s="149">
        <v>173.8</v>
      </c>
      <c r="F12" s="274">
        <v>155.5</v>
      </c>
      <c r="G12" s="149">
        <v>125.6</v>
      </c>
      <c r="H12" s="149">
        <v>80.7</v>
      </c>
      <c r="I12" s="149">
        <v>62.4</v>
      </c>
      <c r="J12" s="149">
        <v>43.1</v>
      </c>
      <c r="K12" s="149">
        <v>29.8</v>
      </c>
      <c r="L12" s="281">
        <v>18.9</v>
      </c>
      <c r="M12" s="149">
        <v>11.8</v>
      </c>
      <c r="N12" s="274">
        <v>5.5</v>
      </c>
      <c r="O12" s="274">
        <v>4.3</v>
      </c>
      <c r="P12" s="274">
        <v>1.7</v>
      </c>
      <c r="Q12" s="149">
        <v>7</v>
      </c>
      <c r="R12" s="479" t="s">
        <v>20</v>
      </c>
      <c r="S12" s="567" t="s">
        <v>20</v>
      </c>
      <c r="T12" s="270"/>
      <c r="U12" s="6"/>
    </row>
    <row r="13" spans="2:21" ht="13.5">
      <c r="B13" s="4">
        <v>8</v>
      </c>
      <c r="C13" s="15" t="s">
        <v>25</v>
      </c>
      <c r="D13" s="484">
        <v>90.7</v>
      </c>
      <c r="E13" s="149">
        <v>86.9</v>
      </c>
      <c r="F13" s="274">
        <v>92</v>
      </c>
      <c r="G13" s="149">
        <v>79.9</v>
      </c>
      <c r="H13" s="149">
        <v>74.3</v>
      </c>
      <c r="I13" s="149">
        <v>70.4</v>
      </c>
      <c r="J13" s="149">
        <v>58</v>
      </c>
      <c r="K13" s="149">
        <v>59.3</v>
      </c>
      <c r="L13" s="281">
        <v>56.3</v>
      </c>
      <c r="M13" s="149">
        <v>59.2</v>
      </c>
      <c r="N13" s="274">
        <v>52.5</v>
      </c>
      <c r="O13" s="274">
        <v>66.1</v>
      </c>
      <c r="P13" s="274">
        <v>50.5</v>
      </c>
      <c r="Q13" s="149">
        <v>35.1</v>
      </c>
      <c r="R13" s="149">
        <v>12.7</v>
      </c>
      <c r="S13" s="567" t="s">
        <v>20</v>
      </c>
      <c r="T13" s="270"/>
      <c r="U13" s="6"/>
    </row>
    <row r="14" spans="2:21" ht="13.5">
      <c r="B14" s="4">
        <v>9</v>
      </c>
      <c r="C14" s="5" t="s">
        <v>26</v>
      </c>
      <c r="D14" s="484">
        <v>165.1</v>
      </c>
      <c r="E14" s="149">
        <v>160.5</v>
      </c>
      <c r="F14" s="274">
        <v>135</v>
      </c>
      <c r="G14" s="149">
        <v>134.6</v>
      </c>
      <c r="H14" s="149">
        <v>95.4</v>
      </c>
      <c r="I14" s="149">
        <v>81</v>
      </c>
      <c r="J14" s="149">
        <v>58.9</v>
      </c>
      <c r="K14" s="149">
        <v>48.3</v>
      </c>
      <c r="L14" s="281">
        <v>34.2</v>
      </c>
      <c r="M14" s="149">
        <v>29.9</v>
      </c>
      <c r="N14" s="274">
        <v>21.5</v>
      </c>
      <c r="O14" s="274">
        <v>8.6</v>
      </c>
      <c r="P14" s="274">
        <v>26</v>
      </c>
      <c r="Q14" s="149">
        <v>16.3</v>
      </c>
      <c r="R14" s="149">
        <v>9.3</v>
      </c>
      <c r="S14" s="540">
        <v>8.4</v>
      </c>
      <c r="T14" s="270"/>
      <c r="U14" s="6"/>
    </row>
    <row r="15" spans="2:21" ht="13.5">
      <c r="B15" s="4">
        <v>10</v>
      </c>
      <c r="C15" s="5" t="s">
        <v>27</v>
      </c>
      <c r="D15" s="484">
        <v>131.4</v>
      </c>
      <c r="E15" s="149">
        <v>139.4</v>
      </c>
      <c r="F15" s="274">
        <v>118.9</v>
      </c>
      <c r="G15" s="149">
        <v>95.9</v>
      </c>
      <c r="H15" s="149">
        <v>81.7</v>
      </c>
      <c r="I15" s="149">
        <v>75.4</v>
      </c>
      <c r="J15" s="149">
        <v>70.6</v>
      </c>
      <c r="K15" s="149">
        <v>71.1</v>
      </c>
      <c r="L15" s="281">
        <v>62.9</v>
      </c>
      <c r="M15" s="149">
        <v>60.3</v>
      </c>
      <c r="N15" s="274">
        <v>59.1</v>
      </c>
      <c r="O15" s="274">
        <v>59.3</v>
      </c>
      <c r="P15" s="274">
        <v>59</v>
      </c>
      <c r="Q15" s="149">
        <v>56.8</v>
      </c>
      <c r="R15" s="149">
        <v>47.8</v>
      </c>
      <c r="S15" s="540">
        <v>44.4</v>
      </c>
      <c r="T15" s="270"/>
      <c r="U15" s="6"/>
    </row>
    <row r="16" spans="2:21" ht="13.5">
      <c r="B16" s="4">
        <v>11</v>
      </c>
      <c r="C16" s="15" t="s">
        <v>28</v>
      </c>
      <c r="D16" s="487">
        <v>169.8</v>
      </c>
      <c r="E16" s="195">
        <v>149.7</v>
      </c>
      <c r="F16" s="194">
        <v>131.6</v>
      </c>
      <c r="G16" s="195">
        <v>126.3</v>
      </c>
      <c r="H16" s="195">
        <v>114.7</v>
      </c>
      <c r="I16" s="195">
        <v>129</v>
      </c>
      <c r="J16" s="195">
        <v>106.8</v>
      </c>
      <c r="K16" s="195">
        <v>78.2</v>
      </c>
      <c r="L16" s="160">
        <v>58</v>
      </c>
      <c r="M16" s="195">
        <v>46.9</v>
      </c>
      <c r="N16" s="194">
        <v>49.7</v>
      </c>
      <c r="O16" s="194">
        <v>29.2</v>
      </c>
      <c r="P16" s="194">
        <v>26.4</v>
      </c>
      <c r="Q16" s="195">
        <v>28.1</v>
      </c>
      <c r="R16" s="195">
        <v>25.2</v>
      </c>
      <c r="S16" s="525">
        <v>44.4</v>
      </c>
      <c r="T16" s="285"/>
      <c r="U16" s="6"/>
    </row>
    <row r="17" spans="2:20" ht="13.5">
      <c r="B17" s="93">
        <v>12</v>
      </c>
      <c r="C17" s="15" t="s">
        <v>92</v>
      </c>
      <c r="D17" s="484">
        <v>119</v>
      </c>
      <c r="E17" s="149">
        <v>113</v>
      </c>
      <c r="F17" s="274">
        <v>114.4</v>
      </c>
      <c r="G17" s="149">
        <v>107.6</v>
      </c>
      <c r="H17" s="149">
        <v>94.8</v>
      </c>
      <c r="I17" s="149">
        <v>89.4</v>
      </c>
      <c r="J17" s="149">
        <v>84.4</v>
      </c>
      <c r="K17" s="149">
        <v>88.9</v>
      </c>
      <c r="L17" s="281">
        <v>91.3</v>
      </c>
      <c r="M17" s="149">
        <v>78.3</v>
      </c>
      <c r="N17" s="274">
        <v>90.7</v>
      </c>
      <c r="O17" s="274">
        <v>90.3</v>
      </c>
      <c r="P17" s="274">
        <v>91</v>
      </c>
      <c r="Q17" s="149">
        <v>87.9</v>
      </c>
      <c r="R17" s="149">
        <v>66</v>
      </c>
      <c r="S17" s="540">
        <v>66.3</v>
      </c>
      <c r="T17" s="270"/>
    </row>
    <row r="18" spans="2:20" ht="14.25" thickBot="1">
      <c r="B18" s="4">
        <v>13</v>
      </c>
      <c r="C18" s="5" t="s">
        <v>93</v>
      </c>
      <c r="D18" s="488">
        <v>172.5</v>
      </c>
      <c r="E18" s="162">
        <v>173.3</v>
      </c>
      <c r="F18" s="152">
        <v>145.6</v>
      </c>
      <c r="G18" s="162">
        <v>115.4</v>
      </c>
      <c r="H18" s="162">
        <v>95.8</v>
      </c>
      <c r="I18" s="162">
        <v>81.6</v>
      </c>
      <c r="J18" s="162">
        <v>65.2</v>
      </c>
      <c r="K18" s="162">
        <v>65.7</v>
      </c>
      <c r="L18" s="176">
        <v>60.2</v>
      </c>
      <c r="M18" s="162">
        <v>55</v>
      </c>
      <c r="N18" s="152">
        <v>70.8</v>
      </c>
      <c r="O18" s="152">
        <v>74</v>
      </c>
      <c r="P18" s="152">
        <v>69.1</v>
      </c>
      <c r="Q18" s="162">
        <v>58.6</v>
      </c>
      <c r="R18" s="162">
        <v>54.1</v>
      </c>
      <c r="S18" s="538">
        <v>43.7</v>
      </c>
      <c r="T18" s="270"/>
    </row>
    <row r="19" spans="2:20" ht="13.5">
      <c r="B19" s="19">
        <v>1</v>
      </c>
      <c r="C19" s="20" t="s">
        <v>94</v>
      </c>
      <c r="D19" s="489">
        <v>187.6</v>
      </c>
      <c r="E19" s="269">
        <v>172.3</v>
      </c>
      <c r="F19" s="293">
        <v>152.4</v>
      </c>
      <c r="G19" s="269">
        <v>129.7</v>
      </c>
      <c r="H19" s="269">
        <v>118.2</v>
      </c>
      <c r="I19" s="269">
        <v>104.8</v>
      </c>
      <c r="J19" s="269">
        <v>82</v>
      </c>
      <c r="K19" s="269">
        <v>69.1</v>
      </c>
      <c r="L19" s="292">
        <v>59.1</v>
      </c>
      <c r="M19" s="269">
        <v>48.9</v>
      </c>
      <c r="N19" s="293">
        <v>45.7</v>
      </c>
      <c r="O19" s="293">
        <v>47</v>
      </c>
      <c r="P19" s="293">
        <v>51.2</v>
      </c>
      <c r="Q19" s="269">
        <v>43.6</v>
      </c>
      <c r="R19" s="269">
        <v>27.1</v>
      </c>
      <c r="S19" s="571" t="s">
        <v>20</v>
      </c>
      <c r="T19" s="270"/>
    </row>
    <row r="20" spans="2:20" ht="13.5">
      <c r="B20" s="4">
        <v>2</v>
      </c>
      <c r="C20" s="5" t="s">
        <v>34</v>
      </c>
      <c r="D20" s="490">
        <v>73.4</v>
      </c>
      <c r="E20" s="174">
        <v>105.4</v>
      </c>
      <c r="F20" s="173">
        <v>94.1</v>
      </c>
      <c r="G20" s="174">
        <v>65.1</v>
      </c>
      <c r="H20" s="174">
        <v>66.5</v>
      </c>
      <c r="I20" s="174">
        <v>60.9</v>
      </c>
      <c r="J20" s="174">
        <v>44.1</v>
      </c>
      <c r="K20" s="174">
        <v>54</v>
      </c>
      <c r="L20" s="175">
        <v>50.2</v>
      </c>
      <c r="M20" s="174">
        <v>43.8</v>
      </c>
      <c r="N20" s="173">
        <v>40.4</v>
      </c>
      <c r="O20" s="173">
        <v>67.6</v>
      </c>
      <c r="P20" s="173">
        <v>61.5</v>
      </c>
      <c r="Q20" s="174">
        <v>47.9</v>
      </c>
      <c r="R20" s="174">
        <v>32.7</v>
      </c>
      <c r="S20" s="530">
        <v>2.5</v>
      </c>
      <c r="T20" s="177"/>
    </row>
    <row r="21" spans="2:20" ht="13.5">
      <c r="B21" s="4">
        <v>3</v>
      </c>
      <c r="C21" s="5" t="s">
        <v>43</v>
      </c>
      <c r="D21" s="488">
        <v>15.3</v>
      </c>
      <c r="E21" s="162">
        <v>10.8</v>
      </c>
      <c r="F21" s="197" t="s">
        <v>20</v>
      </c>
      <c r="G21" s="209" t="s">
        <v>20</v>
      </c>
      <c r="H21" s="209" t="s">
        <v>20</v>
      </c>
      <c r="I21" s="209" t="s">
        <v>20</v>
      </c>
      <c r="J21" s="209" t="s">
        <v>20</v>
      </c>
      <c r="K21" s="209" t="s">
        <v>20</v>
      </c>
      <c r="L21" s="163" t="s">
        <v>20</v>
      </c>
      <c r="M21" s="209" t="s">
        <v>20</v>
      </c>
      <c r="N21" s="197" t="s">
        <v>20</v>
      </c>
      <c r="O21" s="197" t="s">
        <v>20</v>
      </c>
      <c r="P21" s="197" t="s">
        <v>20</v>
      </c>
      <c r="Q21" s="209" t="s">
        <v>20</v>
      </c>
      <c r="R21" s="209" t="s">
        <v>20</v>
      </c>
      <c r="S21" s="567" t="s">
        <v>20</v>
      </c>
      <c r="T21" s="199"/>
    </row>
    <row r="22" spans="2:20" ht="13.5">
      <c r="B22" s="4">
        <v>4</v>
      </c>
      <c r="C22" s="5" t="s">
        <v>45</v>
      </c>
      <c r="D22" s="488">
        <v>213.6</v>
      </c>
      <c r="E22" s="162">
        <v>197.6</v>
      </c>
      <c r="F22" s="152">
        <v>187</v>
      </c>
      <c r="G22" s="162">
        <v>147.3</v>
      </c>
      <c r="H22" s="162">
        <v>139</v>
      </c>
      <c r="I22" s="162">
        <v>131.9</v>
      </c>
      <c r="J22" s="162">
        <v>118.2</v>
      </c>
      <c r="K22" s="162">
        <v>114.7</v>
      </c>
      <c r="L22" s="176">
        <v>96.6</v>
      </c>
      <c r="M22" s="162">
        <v>84.9</v>
      </c>
      <c r="N22" s="152">
        <v>73.7</v>
      </c>
      <c r="O22" s="152">
        <v>62.8</v>
      </c>
      <c r="P22" s="152">
        <v>53.4</v>
      </c>
      <c r="Q22" s="162">
        <v>47</v>
      </c>
      <c r="R22" s="162">
        <v>26.1</v>
      </c>
      <c r="S22" s="538">
        <v>19.4</v>
      </c>
      <c r="T22" s="199"/>
    </row>
    <row r="23" spans="2:20" ht="13.5">
      <c r="B23" s="4">
        <v>5</v>
      </c>
      <c r="C23" s="5" t="s">
        <v>46</v>
      </c>
      <c r="D23" s="488">
        <v>225.5</v>
      </c>
      <c r="E23" s="162">
        <v>212.2</v>
      </c>
      <c r="F23" s="152">
        <v>199</v>
      </c>
      <c r="G23" s="162">
        <v>190.9</v>
      </c>
      <c r="H23" s="162">
        <v>187.2</v>
      </c>
      <c r="I23" s="162">
        <v>189.6</v>
      </c>
      <c r="J23" s="162">
        <v>182.3</v>
      </c>
      <c r="K23" s="162">
        <v>190.1</v>
      </c>
      <c r="L23" s="176">
        <v>168.1</v>
      </c>
      <c r="M23" s="162">
        <v>173.2</v>
      </c>
      <c r="N23" s="152">
        <v>164.3</v>
      </c>
      <c r="O23" s="152">
        <v>155.1</v>
      </c>
      <c r="P23" s="152">
        <v>148.2</v>
      </c>
      <c r="Q23" s="162">
        <v>136.6</v>
      </c>
      <c r="R23" s="162">
        <v>121.6</v>
      </c>
      <c r="S23" s="538">
        <v>118.1</v>
      </c>
      <c r="T23" s="199"/>
    </row>
    <row r="24" spans="2:20" ht="14.25" thickBot="1">
      <c r="B24" s="22">
        <v>6</v>
      </c>
      <c r="C24" s="23" t="s">
        <v>65</v>
      </c>
      <c r="D24" s="491" t="s">
        <v>20</v>
      </c>
      <c r="E24" s="427" t="s">
        <v>20</v>
      </c>
      <c r="F24" s="426" t="s">
        <v>20</v>
      </c>
      <c r="G24" s="427" t="s">
        <v>20</v>
      </c>
      <c r="H24" s="427" t="s">
        <v>20</v>
      </c>
      <c r="I24" s="427" t="s">
        <v>20</v>
      </c>
      <c r="J24" s="427" t="s">
        <v>20</v>
      </c>
      <c r="K24" s="427" t="s">
        <v>20</v>
      </c>
      <c r="L24" s="436" t="s">
        <v>20</v>
      </c>
      <c r="M24" s="427" t="s">
        <v>20</v>
      </c>
      <c r="N24" s="426" t="s">
        <v>20</v>
      </c>
      <c r="O24" s="426" t="s">
        <v>20</v>
      </c>
      <c r="P24" s="426" t="s">
        <v>20</v>
      </c>
      <c r="Q24" s="427" t="s">
        <v>20</v>
      </c>
      <c r="R24" s="427" t="s">
        <v>20</v>
      </c>
      <c r="S24" s="565" t="s">
        <v>20</v>
      </c>
      <c r="T24" s="199"/>
    </row>
    <row r="25" spans="2:20" ht="14.25" thickBot="1">
      <c r="B25" s="72"/>
      <c r="C25" s="66"/>
      <c r="D25" s="492"/>
      <c r="E25" s="211"/>
      <c r="F25" s="210"/>
      <c r="G25" s="211"/>
      <c r="H25" s="211"/>
      <c r="I25" s="211"/>
      <c r="J25" s="211"/>
      <c r="K25" s="211"/>
      <c r="L25" s="212"/>
      <c r="M25" s="211"/>
      <c r="N25" s="210"/>
      <c r="O25" s="210"/>
      <c r="P25" s="210"/>
      <c r="Q25" s="211"/>
      <c r="R25" s="211"/>
      <c r="S25" s="532"/>
      <c r="T25" s="177"/>
    </row>
    <row r="26" spans="2:20" ht="13.5">
      <c r="B26" s="181"/>
      <c r="C26" s="568" t="s">
        <v>109</v>
      </c>
      <c r="D26" s="303">
        <v>126</v>
      </c>
      <c r="E26" s="184">
        <v>116.1</v>
      </c>
      <c r="F26" s="183">
        <v>106.7</v>
      </c>
      <c r="G26" s="184">
        <v>89.8</v>
      </c>
      <c r="H26" s="184">
        <v>71.5</v>
      </c>
      <c r="I26" s="184">
        <v>66.2</v>
      </c>
      <c r="J26" s="184">
        <v>57.3</v>
      </c>
      <c r="K26" s="184">
        <v>51.4</v>
      </c>
      <c r="L26" s="185">
        <v>43.6</v>
      </c>
      <c r="M26" s="184">
        <v>39.2</v>
      </c>
      <c r="N26" s="183">
        <v>39.6</v>
      </c>
      <c r="O26" s="183">
        <v>37.7</v>
      </c>
      <c r="P26" s="183">
        <v>38.5</v>
      </c>
      <c r="Q26" s="184">
        <v>36.7</v>
      </c>
      <c r="R26" s="184">
        <v>29.8</v>
      </c>
      <c r="S26" s="533">
        <v>27.3</v>
      </c>
      <c r="T26" s="204"/>
    </row>
    <row r="27" spans="2:20" ht="14.25" thickBot="1">
      <c r="B27" s="186"/>
      <c r="C27" s="569"/>
      <c r="D27" s="493">
        <v>129.2</v>
      </c>
      <c r="E27" s="188">
        <v>118</v>
      </c>
      <c r="F27" s="187">
        <v>113.3</v>
      </c>
      <c r="G27" s="188">
        <v>94.9</v>
      </c>
      <c r="H27" s="188">
        <v>74.6</v>
      </c>
      <c r="I27" s="188">
        <v>68.2</v>
      </c>
      <c r="J27" s="188">
        <v>59.4</v>
      </c>
      <c r="K27" s="188">
        <v>55.7</v>
      </c>
      <c r="L27" s="189">
        <v>49.4</v>
      </c>
      <c r="M27" s="188">
        <v>44.4</v>
      </c>
      <c r="N27" s="187">
        <v>45.5</v>
      </c>
      <c r="O27" s="187">
        <v>41.6</v>
      </c>
      <c r="P27" s="187">
        <v>43.4</v>
      </c>
      <c r="Q27" s="188">
        <v>42.8</v>
      </c>
      <c r="R27" s="188">
        <v>34</v>
      </c>
      <c r="S27" s="534">
        <v>26.4</v>
      </c>
      <c r="T27" s="204"/>
    </row>
    <row r="28" spans="2:20" ht="14.25" thickBot="1">
      <c r="B28" s="343"/>
      <c r="C28" s="21" t="s">
        <v>115</v>
      </c>
      <c r="D28" s="494">
        <v>86.1</v>
      </c>
      <c r="E28" s="429">
        <v>76.7</v>
      </c>
      <c r="F28" s="428">
        <v>68.9</v>
      </c>
      <c r="G28" s="429">
        <v>57.1</v>
      </c>
      <c r="H28" s="429">
        <v>46.5</v>
      </c>
      <c r="I28" s="297">
        <v>38.2</v>
      </c>
      <c r="J28" s="429">
        <v>30.2</v>
      </c>
      <c r="K28" s="429">
        <v>25</v>
      </c>
      <c r="L28" s="204">
        <v>18.8</v>
      </c>
      <c r="M28" s="429" t="s">
        <v>20</v>
      </c>
      <c r="N28" s="428" t="s">
        <v>20</v>
      </c>
      <c r="O28" s="428" t="s">
        <v>20</v>
      </c>
      <c r="P28" s="428" t="s">
        <v>20</v>
      </c>
      <c r="Q28" s="429" t="s">
        <v>20</v>
      </c>
      <c r="R28" s="429" t="s">
        <v>20</v>
      </c>
      <c r="S28" s="566" t="s">
        <v>20</v>
      </c>
      <c r="T28" s="204"/>
    </row>
    <row r="29" spans="2:20" ht="13.5">
      <c r="B29" s="181"/>
      <c r="C29" s="568" t="s">
        <v>137</v>
      </c>
      <c r="D29" s="303">
        <v>118.9</v>
      </c>
      <c r="E29" s="184">
        <v>116.3</v>
      </c>
      <c r="F29" s="183">
        <v>105.4</v>
      </c>
      <c r="G29" s="184">
        <v>88.8</v>
      </c>
      <c r="H29" s="184">
        <v>85.1</v>
      </c>
      <c r="I29" s="184">
        <v>81.2</v>
      </c>
      <c r="J29" s="184">
        <v>71.1</v>
      </c>
      <c r="K29" s="184">
        <v>71.3</v>
      </c>
      <c r="L29" s="185">
        <v>62.3</v>
      </c>
      <c r="M29" s="184">
        <v>58.4</v>
      </c>
      <c r="N29" s="183">
        <v>54</v>
      </c>
      <c r="O29" s="183">
        <v>55.4</v>
      </c>
      <c r="P29" s="183">
        <v>52.3</v>
      </c>
      <c r="Q29" s="184">
        <v>45.8</v>
      </c>
      <c r="R29" s="184">
        <v>34.5</v>
      </c>
      <c r="S29" s="533">
        <v>23.3</v>
      </c>
      <c r="T29" s="204"/>
    </row>
    <row r="30" spans="2:20" ht="14.25" thickBot="1">
      <c r="B30" s="186"/>
      <c r="C30" s="569"/>
      <c r="D30" s="493">
        <v>148.5</v>
      </c>
      <c r="E30" s="188">
        <v>143.9</v>
      </c>
      <c r="F30" s="187">
        <v>125.9</v>
      </c>
      <c r="G30" s="188">
        <v>101</v>
      </c>
      <c r="H30" s="188">
        <v>95.3</v>
      </c>
      <c r="I30" s="188">
        <v>86.4</v>
      </c>
      <c r="J30" s="188">
        <v>72.2</v>
      </c>
      <c r="K30" s="188">
        <v>70</v>
      </c>
      <c r="L30" s="189">
        <v>58.4</v>
      </c>
      <c r="M30" s="188">
        <v>50.5</v>
      </c>
      <c r="N30" s="187">
        <v>41.9</v>
      </c>
      <c r="O30" s="187">
        <v>42.1</v>
      </c>
      <c r="P30" s="187">
        <v>38.3</v>
      </c>
      <c r="Q30" s="188">
        <v>32.1</v>
      </c>
      <c r="R30" s="188">
        <v>20.9</v>
      </c>
      <c r="S30" s="534" t="s">
        <v>20</v>
      </c>
      <c r="T30" s="204"/>
    </row>
    <row r="31" spans="2:20" ht="14.25" thickBot="1">
      <c r="B31" s="24"/>
      <c r="C31" s="25" t="s">
        <v>117</v>
      </c>
      <c r="D31" s="495">
        <v>92.9</v>
      </c>
      <c r="E31" s="297">
        <v>80.6</v>
      </c>
      <c r="F31" s="296">
        <v>68.6</v>
      </c>
      <c r="G31" s="297">
        <v>50.6</v>
      </c>
      <c r="H31" s="297">
        <v>37.6</v>
      </c>
      <c r="I31" s="297">
        <v>26.3</v>
      </c>
      <c r="J31" s="297">
        <v>16.1</v>
      </c>
      <c r="K31" s="297">
        <v>11.9</v>
      </c>
      <c r="L31" s="437">
        <v>5.3</v>
      </c>
      <c r="M31" s="297" t="s">
        <v>20</v>
      </c>
      <c r="N31" s="296" t="s">
        <v>20</v>
      </c>
      <c r="O31" s="296" t="s">
        <v>20</v>
      </c>
      <c r="P31" s="296" t="s">
        <v>20</v>
      </c>
      <c r="Q31" s="297" t="s">
        <v>20</v>
      </c>
      <c r="R31" s="297" t="s">
        <v>20</v>
      </c>
      <c r="S31" s="547" t="s">
        <v>20</v>
      </c>
      <c r="T31" s="204"/>
    </row>
    <row r="32" spans="2:20" ht="14.25" thickBot="1">
      <c r="B32" s="343"/>
      <c r="C32" s="21"/>
      <c r="D32" s="494"/>
      <c r="E32" s="429"/>
      <c r="F32" s="428"/>
      <c r="G32" s="429"/>
      <c r="H32" s="184"/>
      <c r="I32" s="184"/>
      <c r="J32" s="184"/>
      <c r="K32" s="184"/>
      <c r="L32" s="185"/>
      <c r="M32" s="184"/>
      <c r="N32" s="183"/>
      <c r="O32" s="183"/>
      <c r="P32" s="183"/>
      <c r="Q32" s="184"/>
      <c r="R32" s="184"/>
      <c r="S32" s="533"/>
      <c r="T32" s="204"/>
    </row>
    <row r="33" spans="2:85" ht="13.5">
      <c r="B33" s="190"/>
      <c r="C33" s="568" t="s">
        <v>73</v>
      </c>
      <c r="D33" s="496">
        <v>123.5</v>
      </c>
      <c r="E33" s="192">
        <v>116.2</v>
      </c>
      <c r="F33" s="191">
        <v>106.3</v>
      </c>
      <c r="G33" s="192">
        <v>89.5</v>
      </c>
      <c r="H33" s="192">
        <v>75.8</v>
      </c>
      <c r="I33" s="192">
        <v>70.9</v>
      </c>
      <c r="J33" s="192">
        <v>61.6</v>
      </c>
      <c r="K33" s="192">
        <v>57.7</v>
      </c>
      <c r="L33" s="193">
        <v>49.5</v>
      </c>
      <c r="M33" s="192">
        <v>45.3</v>
      </c>
      <c r="N33" s="191">
        <v>44.1</v>
      </c>
      <c r="O33" s="191">
        <v>43.3</v>
      </c>
      <c r="P33" s="191">
        <v>42.8</v>
      </c>
      <c r="Q33" s="192">
        <v>39.6</v>
      </c>
      <c r="R33" s="192">
        <v>31.3</v>
      </c>
      <c r="S33" s="536">
        <v>26</v>
      </c>
      <c r="T33" s="17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2:85" ht="14.25" thickBot="1">
      <c r="B34" s="186"/>
      <c r="C34" s="569"/>
      <c r="D34" s="493">
        <v>130.6</v>
      </c>
      <c r="E34" s="188">
        <v>119.7</v>
      </c>
      <c r="F34" s="187">
        <v>114.1</v>
      </c>
      <c r="G34" s="188">
        <v>95.3</v>
      </c>
      <c r="H34" s="188">
        <v>75.9</v>
      </c>
      <c r="I34" s="188">
        <v>69.4</v>
      </c>
      <c r="J34" s="188">
        <v>60.2</v>
      </c>
      <c r="K34" s="188">
        <v>56.6</v>
      </c>
      <c r="L34" s="189">
        <v>50</v>
      </c>
      <c r="M34" s="188">
        <v>44.8</v>
      </c>
      <c r="N34" s="187">
        <v>45.2</v>
      </c>
      <c r="O34" s="187">
        <v>41.6</v>
      </c>
      <c r="P34" s="187">
        <v>43.1</v>
      </c>
      <c r="Q34" s="188">
        <v>42.2</v>
      </c>
      <c r="R34" s="188">
        <v>33.2</v>
      </c>
      <c r="S34" s="534">
        <v>24.5</v>
      </c>
      <c r="T34" s="20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2:85" ht="14.25" thickBot="1">
      <c r="B35" s="24"/>
      <c r="C35" s="25" t="s">
        <v>118</v>
      </c>
      <c r="D35" s="495">
        <v>110.4</v>
      </c>
      <c r="E35" s="297">
        <v>100.9</v>
      </c>
      <c r="F35" s="296">
        <v>92.8</v>
      </c>
      <c r="G35" s="297">
        <v>79.7</v>
      </c>
      <c r="H35" s="297">
        <v>69.2</v>
      </c>
      <c r="I35" s="297">
        <v>60</v>
      </c>
      <c r="J35" s="297">
        <v>51</v>
      </c>
      <c r="K35" s="297">
        <v>45.8</v>
      </c>
      <c r="L35" s="437">
        <v>38.9</v>
      </c>
      <c r="M35" s="297">
        <v>34.5</v>
      </c>
      <c r="N35" s="296">
        <v>33.7</v>
      </c>
      <c r="O35" s="296">
        <v>28.9</v>
      </c>
      <c r="P35" s="296">
        <v>27.4</v>
      </c>
      <c r="Q35" s="297">
        <v>24.9</v>
      </c>
      <c r="R35" s="297">
        <v>15.4</v>
      </c>
      <c r="S35" s="547">
        <v>8.8</v>
      </c>
      <c r="T35" s="20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2:85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26"/>
    </row>
    <row r="37" spans="2:85" ht="14.25">
      <c r="B37" s="2" t="s">
        <v>138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26"/>
    </row>
    <row r="38" spans="2:85" ht="14.25">
      <c r="B38" s="2" t="s">
        <v>139</v>
      </c>
      <c r="C38" s="26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2:85" ht="14.25">
      <c r="B39" s="2" t="s">
        <v>140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2:85" ht="14.25">
      <c r="B40" s="2" t="s">
        <v>141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2:85" ht="14.25">
      <c r="B41" s="2" t="s">
        <v>142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2:85" ht="14.25">
      <c r="B42" s="2" t="s">
        <v>129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2:85" ht="14.25">
      <c r="B43" s="2" t="s">
        <v>143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</sheetData>
  <sheetProtection/>
  <mergeCells count="3">
    <mergeCell ref="C26:C27"/>
    <mergeCell ref="C29:C30"/>
    <mergeCell ref="C33:C34"/>
  </mergeCells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U92"/>
  <sheetViews>
    <sheetView view="pageBreakPreview" zoomScale="90" zoomScaleNormal="60" zoomScaleSheetLayoutView="90" zoomScalePageLayoutView="0" workbookViewId="0" topLeftCell="A1">
      <pane xSplit="3" ySplit="3" topLeftCell="AB46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O13" sqref="AO13"/>
    </sheetView>
  </sheetViews>
  <sheetFormatPr defaultColWidth="9.00390625" defaultRowHeight="13.5"/>
  <cols>
    <col min="1" max="1" width="2.75390625" style="0" customWidth="1"/>
    <col min="3" max="3" width="13.25390625" style="0" customWidth="1"/>
    <col min="48" max="48" width="2.125" style="0" customWidth="1"/>
  </cols>
  <sheetData>
    <row r="1" spans="2:99" ht="18">
      <c r="B1" s="219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36"/>
      <c r="CO1" s="136"/>
      <c r="CP1" s="136"/>
      <c r="CQ1" s="1"/>
      <c r="CR1" s="136"/>
      <c r="CS1" s="136"/>
      <c r="CT1" s="136"/>
      <c r="CU1" s="136"/>
    </row>
    <row r="2" spans="2:99" ht="15" thickBot="1">
      <c r="B2" s="202"/>
      <c r="C2" s="202"/>
      <c r="D2" s="202"/>
      <c r="E2" s="202"/>
      <c r="F2" s="202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 t="s">
        <v>96</v>
      </c>
      <c r="X2" s="202"/>
      <c r="Y2" s="202"/>
      <c r="Z2" s="202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 t="s">
        <v>108</v>
      </c>
      <c r="AV2" s="220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36"/>
      <c r="CO2" s="136"/>
      <c r="CP2" s="136"/>
      <c r="CQ2" s="1"/>
      <c r="CR2" s="136"/>
      <c r="CS2" s="136"/>
      <c r="CT2" s="136"/>
      <c r="CU2" s="136"/>
    </row>
    <row r="3" spans="2:99" ht="15" thickBot="1">
      <c r="B3" s="224"/>
      <c r="C3" s="252"/>
      <c r="D3" s="247" t="s">
        <v>98</v>
      </c>
      <c r="E3" s="225" t="s">
        <v>99</v>
      </c>
      <c r="F3" s="225" t="s">
        <v>100</v>
      </c>
      <c r="G3" s="226" t="s">
        <v>101</v>
      </c>
      <c r="H3" s="226" t="s">
        <v>102</v>
      </c>
      <c r="I3" s="226" t="s">
        <v>103</v>
      </c>
      <c r="J3" s="226" t="s">
        <v>104</v>
      </c>
      <c r="K3" s="226" t="s">
        <v>105</v>
      </c>
      <c r="L3" s="226" t="s">
        <v>0</v>
      </c>
      <c r="M3" s="478" t="s">
        <v>154</v>
      </c>
      <c r="N3" s="226" t="s">
        <v>1</v>
      </c>
      <c r="O3" s="226" t="s">
        <v>2</v>
      </c>
      <c r="P3" s="226" t="s">
        <v>3</v>
      </c>
      <c r="Q3" s="225" t="s">
        <v>4</v>
      </c>
      <c r="R3" s="225" t="s">
        <v>5</v>
      </c>
      <c r="S3" s="225" t="s">
        <v>6</v>
      </c>
      <c r="T3" s="227" t="s">
        <v>152</v>
      </c>
      <c r="U3" s="227" t="s">
        <v>153</v>
      </c>
      <c r="V3" s="225" t="s">
        <v>97</v>
      </c>
      <c r="W3" s="227" t="s">
        <v>9</v>
      </c>
      <c r="X3" s="227" t="s">
        <v>10</v>
      </c>
      <c r="Y3" s="227" t="s">
        <v>11</v>
      </c>
      <c r="Z3" s="227" t="s">
        <v>12</v>
      </c>
      <c r="AA3" s="227" t="s">
        <v>13</v>
      </c>
      <c r="AB3" s="227" t="s">
        <v>14</v>
      </c>
      <c r="AC3" s="227" t="s">
        <v>106</v>
      </c>
      <c r="AD3" s="227" t="s">
        <v>79</v>
      </c>
      <c r="AE3" s="227" t="s">
        <v>80</v>
      </c>
      <c r="AF3" s="227" t="s">
        <v>81</v>
      </c>
      <c r="AG3" s="227" t="s">
        <v>82</v>
      </c>
      <c r="AH3" s="227" t="s">
        <v>83</v>
      </c>
      <c r="AI3" s="227" t="s">
        <v>84</v>
      </c>
      <c r="AJ3" s="227" t="s">
        <v>85</v>
      </c>
      <c r="AK3" s="227" t="s">
        <v>86</v>
      </c>
      <c r="AL3" s="227" t="s">
        <v>87</v>
      </c>
      <c r="AM3" s="227" t="s">
        <v>88</v>
      </c>
      <c r="AN3" s="227" t="s">
        <v>89</v>
      </c>
      <c r="AO3" s="227" t="s">
        <v>90</v>
      </c>
      <c r="AP3" s="498" t="s">
        <v>161</v>
      </c>
      <c r="AQ3" s="498" t="s">
        <v>162</v>
      </c>
      <c r="AR3" s="227" t="s">
        <v>163</v>
      </c>
      <c r="AS3" s="227" t="s">
        <v>165</v>
      </c>
      <c r="AT3" s="227" t="s">
        <v>3</v>
      </c>
      <c r="AU3" s="518" t="s">
        <v>167</v>
      </c>
      <c r="AV3" s="22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36"/>
      <c r="CO3" s="136"/>
      <c r="CP3" s="136"/>
      <c r="CQ3" s="1"/>
      <c r="CR3" s="136"/>
      <c r="CS3" s="136"/>
      <c r="CT3" s="136"/>
      <c r="CU3" s="136"/>
    </row>
    <row r="4" spans="2:99" ht="13.5">
      <c r="B4" s="4">
        <v>1</v>
      </c>
      <c r="C4" s="20" t="s">
        <v>15</v>
      </c>
      <c r="D4" s="228" t="s">
        <v>20</v>
      </c>
      <c r="E4" s="228" t="s">
        <v>20</v>
      </c>
      <c r="F4" s="228" t="s">
        <v>20</v>
      </c>
      <c r="G4" s="228" t="s">
        <v>20</v>
      </c>
      <c r="H4" s="228" t="s">
        <v>20</v>
      </c>
      <c r="I4" s="228" t="s">
        <v>20</v>
      </c>
      <c r="J4" s="228" t="s">
        <v>20</v>
      </c>
      <c r="K4" s="228" t="s">
        <v>20</v>
      </c>
      <c r="L4" s="228" t="s">
        <v>20</v>
      </c>
      <c r="M4" s="228" t="s">
        <v>20</v>
      </c>
      <c r="N4" s="228" t="s">
        <v>20</v>
      </c>
      <c r="O4" s="228" t="s">
        <v>20</v>
      </c>
      <c r="P4" s="228" t="s">
        <v>20</v>
      </c>
      <c r="Q4" s="228" t="s">
        <v>20</v>
      </c>
      <c r="R4" s="228" t="s">
        <v>20</v>
      </c>
      <c r="S4" s="228" t="s">
        <v>20</v>
      </c>
      <c r="T4" s="228" t="s">
        <v>20</v>
      </c>
      <c r="U4" s="228" t="s">
        <v>20</v>
      </c>
      <c r="V4" s="228" t="s">
        <v>20</v>
      </c>
      <c r="W4" s="228" t="s">
        <v>20</v>
      </c>
      <c r="X4" s="228" t="s">
        <v>20</v>
      </c>
      <c r="Y4" s="228" t="s">
        <v>20</v>
      </c>
      <c r="Z4" s="228" t="s">
        <v>20</v>
      </c>
      <c r="AA4" s="228" t="s">
        <v>20</v>
      </c>
      <c r="AB4" s="228" t="s">
        <v>20</v>
      </c>
      <c r="AC4" s="229">
        <v>240.8</v>
      </c>
      <c r="AD4" s="230">
        <v>234.3</v>
      </c>
      <c r="AE4" s="229">
        <v>230.2</v>
      </c>
      <c r="AF4" s="229">
        <v>220.8</v>
      </c>
      <c r="AG4" s="231">
        <v>220</v>
      </c>
      <c r="AH4" s="230">
        <v>224.5</v>
      </c>
      <c r="AI4" s="229">
        <v>217.1</v>
      </c>
      <c r="AJ4" s="229">
        <v>217.4</v>
      </c>
      <c r="AK4" s="229">
        <v>214.1</v>
      </c>
      <c r="AL4" s="229">
        <v>224.3</v>
      </c>
      <c r="AM4" s="231">
        <v>225.8</v>
      </c>
      <c r="AN4" s="229">
        <v>232.6</v>
      </c>
      <c r="AO4" s="229">
        <v>231.9</v>
      </c>
      <c r="AP4" s="230">
        <v>233.6</v>
      </c>
      <c r="AQ4" s="230">
        <v>229.8</v>
      </c>
      <c r="AR4" s="229">
        <v>224.6</v>
      </c>
      <c r="AS4" s="229">
        <v>213.2</v>
      </c>
      <c r="AT4" s="229">
        <v>199.8</v>
      </c>
      <c r="AU4" s="519">
        <v>199.4</v>
      </c>
      <c r="AV4" s="232"/>
      <c r="AW4" s="6"/>
      <c r="AX4" s="65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2:99" ht="13.5">
      <c r="B5" s="7"/>
      <c r="C5" s="8" t="s">
        <v>15</v>
      </c>
      <c r="D5" s="137">
        <v>112.9</v>
      </c>
      <c r="E5" s="137">
        <v>114.3</v>
      </c>
      <c r="F5" s="137">
        <v>117.7</v>
      </c>
      <c r="G5" s="137">
        <v>121.9</v>
      </c>
      <c r="H5" s="137">
        <v>137</v>
      </c>
      <c r="I5" s="137">
        <v>145.2</v>
      </c>
      <c r="J5" s="137">
        <v>137.8</v>
      </c>
      <c r="K5" s="137">
        <v>139.1</v>
      </c>
      <c r="L5" s="137">
        <v>144</v>
      </c>
      <c r="M5" s="137">
        <v>149.6</v>
      </c>
      <c r="N5" s="137">
        <v>141.7</v>
      </c>
      <c r="O5" s="137">
        <v>139.9</v>
      </c>
      <c r="P5" s="137">
        <v>138.3</v>
      </c>
      <c r="Q5" s="137">
        <v>143.1</v>
      </c>
      <c r="R5" s="137">
        <v>144.4</v>
      </c>
      <c r="S5" s="137">
        <v>152.7</v>
      </c>
      <c r="T5" s="137">
        <v>158.2</v>
      </c>
      <c r="U5" s="137">
        <v>165.9</v>
      </c>
      <c r="V5" s="137">
        <v>170</v>
      </c>
      <c r="W5" s="137">
        <v>173.6</v>
      </c>
      <c r="X5" s="137">
        <v>176.8</v>
      </c>
      <c r="Y5" s="137">
        <v>189.8</v>
      </c>
      <c r="Z5" s="137">
        <v>195.3</v>
      </c>
      <c r="AA5" s="137">
        <v>211.6</v>
      </c>
      <c r="AB5" s="137">
        <v>230.6</v>
      </c>
      <c r="AC5" s="139" t="s">
        <v>20</v>
      </c>
      <c r="AD5" s="138" t="s">
        <v>20</v>
      </c>
      <c r="AE5" s="139" t="s">
        <v>20</v>
      </c>
      <c r="AF5" s="139" t="s">
        <v>20</v>
      </c>
      <c r="AG5" s="140" t="s">
        <v>20</v>
      </c>
      <c r="AH5" s="138" t="s">
        <v>20</v>
      </c>
      <c r="AI5" s="139" t="s">
        <v>20</v>
      </c>
      <c r="AJ5" s="139" t="s">
        <v>20</v>
      </c>
      <c r="AK5" s="139" t="s">
        <v>20</v>
      </c>
      <c r="AL5" s="139" t="s">
        <v>20</v>
      </c>
      <c r="AM5" s="140" t="s">
        <v>20</v>
      </c>
      <c r="AN5" s="139" t="s">
        <v>20</v>
      </c>
      <c r="AO5" s="139" t="s">
        <v>20</v>
      </c>
      <c r="AP5" s="138" t="s">
        <v>20</v>
      </c>
      <c r="AQ5" s="138" t="s">
        <v>20</v>
      </c>
      <c r="AR5" s="139" t="s">
        <v>20</v>
      </c>
      <c r="AS5" s="139" t="s">
        <v>20</v>
      </c>
      <c r="AT5" s="139" t="s">
        <v>20</v>
      </c>
      <c r="AU5" s="520" t="s">
        <v>20</v>
      </c>
      <c r="AV5" s="206"/>
      <c r="AW5" s="6"/>
      <c r="AX5" s="65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2:99" ht="13.5">
      <c r="B6" s="9"/>
      <c r="C6" s="10" t="s">
        <v>55</v>
      </c>
      <c r="D6" s="141">
        <v>151.8</v>
      </c>
      <c r="E6" s="141">
        <v>153.4</v>
      </c>
      <c r="F6" s="141">
        <v>156.3</v>
      </c>
      <c r="G6" s="141">
        <v>160.2</v>
      </c>
      <c r="H6" s="141">
        <v>164.6</v>
      </c>
      <c r="I6" s="141">
        <v>164.2</v>
      </c>
      <c r="J6" s="141">
        <v>154.4</v>
      </c>
      <c r="K6" s="141">
        <v>145.3</v>
      </c>
      <c r="L6" s="141">
        <v>139.7</v>
      </c>
      <c r="M6" s="141">
        <v>150.5</v>
      </c>
      <c r="N6" s="141">
        <v>138</v>
      </c>
      <c r="O6" s="141">
        <v>132.9</v>
      </c>
      <c r="P6" s="141">
        <v>120.4</v>
      </c>
      <c r="Q6" s="141">
        <v>105.8</v>
      </c>
      <c r="R6" s="141">
        <v>111.7</v>
      </c>
      <c r="S6" s="141">
        <v>126.4</v>
      </c>
      <c r="T6" s="141">
        <v>135.9</v>
      </c>
      <c r="U6" s="141">
        <v>133.6</v>
      </c>
      <c r="V6" s="141">
        <v>156.7</v>
      </c>
      <c r="W6" s="141">
        <v>171.1</v>
      </c>
      <c r="X6" s="141">
        <v>183.9</v>
      </c>
      <c r="Y6" s="141">
        <v>190.4</v>
      </c>
      <c r="Z6" s="141">
        <v>189.8</v>
      </c>
      <c r="AA6" s="141">
        <v>200</v>
      </c>
      <c r="AB6" s="141">
        <v>222</v>
      </c>
      <c r="AC6" s="143" t="s">
        <v>20</v>
      </c>
      <c r="AD6" s="142" t="s">
        <v>20</v>
      </c>
      <c r="AE6" s="143" t="s">
        <v>20</v>
      </c>
      <c r="AF6" s="143" t="s">
        <v>20</v>
      </c>
      <c r="AG6" s="144" t="s">
        <v>20</v>
      </c>
      <c r="AH6" s="142" t="s">
        <v>20</v>
      </c>
      <c r="AI6" s="143" t="s">
        <v>20</v>
      </c>
      <c r="AJ6" s="143" t="s">
        <v>20</v>
      </c>
      <c r="AK6" s="143" t="s">
        <v>20</v>
      </c>
      <c r="AL6" s="143" t="s">
        <v>20</v>
      </c>
      <c r="AM6" s="144" t="s">
        <v>20</v>
      </c>
      <c r="AN6" s="143" t="s">
        <v>20</v>
      </c>
      <c r="AO6" s="143" t="s">
        <v>20</v>
      </c>
      <c r="AP6" s="142" t="s">
        <v>20</v>
      </c>
      <c r="AQ6" s="142" t="s">
        <v>20</v>
      </c>
      <c r="AR6" s="143" t="s">
        <v>20</v>
      </c>
      <c r="AS6" s="143" t="s">
        <v>20</v>
      </c>
      <c r="AT6" s="143" t="s">
        <v>20</v>
      </c>
      <c r="AU6" s="521" t="s">
        <v>20</v>
      </c>
      <c r="AV6" s="205"/>
      <c r="AW6" s="6"/>
      <c r="AX6" s="6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2:99" ht="13.5">
      <c r="B7" s="9"/>
      <c r="C7" s="10" t="s">
        <v>56</v>
      </c>
      <c r="D7" s="141">
        <v>187.3</v>
      </c>
      <c r="E7" s="141">
        <v>202.8</v>
      </c>
      <c r="F7" s="141">
        <v>198.2</v>
      </c>
      <c r="G7" s="141">
        <v>212.4</v>
      </c>
      <c r="H7" s="141">
        <v>228</v>
      </c>
      <c r="I7" s="141">
        <v>231</v>
      </c>
      <c r="J7" s="141">
        <v>225.3</v>
      </c>
      <c r="K7" s="141">
        <v>230</v>
      </c>
      <c r="L7" s="141">
        <v>230.4</v>
      </c>
      <c r="M7" s="141">
        <v>227.7</v>
      </c>
      <c r="N7" s="141">
        <v>192.9</v>
      </c>
      <c r="O7" s="141">
        <v>174.7</v>
      </c>
      <c r="P7" s="141">
        <v>161.7</v>
      </c>
      <c r="Q7" s="141">
        <v>152.5</v>
      </c>
      <c r="R7" s="141">
        <v>157.7</v>
      </c>
      <c r="S7" s="141">
        <v>158.7</v>
      </c>
      <c r="T7" s="141">
        <v>154.4</v>
      </c>
      <c r="U7" s="141">
        <v>160.3</v>
      </c>
      <c r="V7" s="141">
        <v>159.3</v>
      </c>
      <c r="W7" s="141">
        <v>162.6</v>
      </c>
      <c r="X7" s="141">
        <v>167.2</v>
      </c>
      <c r="Y7" s="141">
        <v>170.7</v>
      </c>
      <c r="Z7" s="141">
        <v>177.4</v>
      </c>
      <c r="AA7" s="141">
        <v>193</v>
      </c>
      <c r="AB7" s="141">
        <v>238</v>
      </c>
      <c r="AC7" s="143" t="s">
        <v>20</v>
      </c>
      <c r="AD7" s="142" t="s">
        <v>20</v>
      </c>
      <c r="AE7" s="143" t="s">
        <v>20</v>
      </c>
      <c r="AF7" s="143" t="s">
        <v>20</v>
      </c>
      <c r="AG7" s="144" t="s">
        <v>20</v>
      </c>
      <c r="AH7" s="142" t="s">
        <v>20</v>
      </c>
      <c r="AI7" s="143" t="s">
        <v>20</v>
      </c>
      <c r="AJ7" s="143" t="s">
        <v>20</v>
      </c>
      <c r="AK7" s="143" t="s">
        <v>20</v>
      </c>
      <c r="AL7" s="143" t="s">
        <v>20</v>
      </c>
      <c r="AM7" s="144" t="s">
        <v>20</v>
      </c>
      <c r="AN7" s="143" t="s">
        <v>20</v>
      </c>
      <c r="AO7" s="143" t="s">
        <v>20</v>
      </c>
      <c r="AP7" s="142" t="s">
        <v>20</v>
      </c>
      <c r="AQ7" s="142" t="s">
        <v>20</v>
      </c>
      <c r="AR7" s="143" t="s">
        <v>20</v>
      </c>
      <c r="AS7" s="143" t="s">
        <v>20</v>
      </c>
      <c r="AT7" s="143" t="s">
        <v>20</v>
      </c>
      <c r="AU7" s="521" t="s">
        <v>20</v>
      </c>
      <c r="AV7" s="205"/>
      <c r="AW7" s="6"/>
      <c r="AX7" s="6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2:99" ht="13.5">
      <c r="B8" s="9"/>
      <c r="C8" s="10" t="s">
        <v>57</v>
      </c>
      <c r="D8" s="141">
        <v>130.5</v>
      </c>
      <c r="E8" s="141">
        <v>144.8</v>
      </c>
      <c r="F8" s="141">
        <v>168.8</v>
      </c>
      <c r="G8" s="141">
        <v>197.7</v>
      </c>
      <c r="H8" s="141">
        <v>223.2</v>
      </c>
      <c r="I8" s="141">
        <v>234.3</v>
      </c>
      <c r="J8" s="141">
        <v>219.2</v>
      </c>
      <c r="K8" s="141">
        <v>209.3</v>
      </c>
      <c r="L8" s="141">
        <v>207.8</v>
      </c>
      <c r="M8" s="141">
        <v>187.6</v>
      </c>
      <c r="N8" s="141">
        <v>159.4</v>
      </c>
      <c r="O8" s="141">
        <v>146.2</v>
      </c>
      <c r="P8" s="141">
        <v>140.3</v>
      </c>
      <c r="Q8" s="141">
        <v>131.7</v>
      </c>
      <c r="R8" s="141">
        <v>132.1</v>
      </c>
      <c r="S8" s="141">
        <v>148.7</v>
      </c>
      <c r="T8" s="141">
        <v>152.7</v>
      </c>
      <c r="U8" s="141">
        <v>160.9</v>
      </c>
      <c r="V8" s="141">
        <v>160.5</v>
      </c>
      <c r="W8" s="141">
        <v>159.9</v>
      </c>
      <c r="X8" s="141">
        <v>186.9</v>
      </c>
      <c r="Y8" s="141">
        <v>185.7</v>
      </c>
      <c r="Z8" s="141">
        <v>209</v>
      </c>
      <c r="AA8" s="141">
        <v>221.1</v>
      </c>
      <c r="AB8" s="141">
        <v>270.3</v>
      </c>
      <c r="AC8" s="143" t="s">
        <v>20</v>
      </c>
      <c r="AD8" s="142" t="s">
        <v>20</v>
      </c>
      <c r="AE8" s="143" t="s">
        <v>20</v>
      </c>
      <c r="AF8" s="143" t="s">
        <v>20</v>
      </c>
      <c r="AG8" s="144" t="s">
        <v>20</v>
      </c>
      <c r="AH8" s="142" t="s">
        <v>20</v>
      </c>
      <c r="AI8" s="143" t="s">
        <v>20</v>
      </c>
      <c r="AJ8" s="143" t="s">
        <v>20</v>
      </c>
      <c r="AK8" s="143" t="s">
        <v>20</v>
      </c>
      <c r="AL8" s="143" t="s">
        <v>20</v>
      </c>
      <c r="AM8" s="144" t="s">
        <v>20</v>
      </c>
      <c r="AN8" s="143" t="s">
        <v>20</v>
      </c>
      <c r="AO8" s="143" t="s">
        <v>20</v>
      </c>
      <c r="AP8" s="142" t="s">
        <v>20</v>
      </c>
      <c r="AQ8" s="142" t="s">
        <v>20</v>
      </c>
      <c r="AR8" s="143" t="s">
        <v>20</v>
      </c>
      <c r="AS8" s="143" t="s">
        <v>20</v>
      </c>
      <c r="AT8" s="143" t="s">
        <v>20</v>
      </c>
      <c r="AU8" s="521" t="s">
        <v>20</v>
      </c>
      <c r="AV8" s="205"/>
      <c r="AW8" s="6"/>
      <c r="AX8" s="6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2:99" ht="13.5">
      <c r="B9" s="4"/>
      <c r="C9" s="11" t="s">
        <v>58</v>
      </c>
      <c r="D9" s="145">
        <v>149.4</v>
      </c>
      <c r="E9" s="145">
        <v>153.5</v>
      </c>
      <c r="F9" s="145">
        <v>167.3</v>
      </c>
      <c r="G9" s="145">
        <v>178.5</v>
      </c>
      <c r="H9" s="145">
        <v>199.4</v>
      </c>
      <c r="I9" s="145">
        <v>206.6</v>
      </c>
      <c r="J9" s="145">
        <v>197.3</v>
      </c>
      <c r="K9" s="145">
        <v>198.2</v>
      </c>
      <c r="L9" s="145">
        <v>206.3</v>
      </c>
      <c r="M9" s="145">
        <v>197.8</v>
      </c>
      <c r="N9" s="145">
        <v>182.2</v>
      </c>
      <c r="O9" s="145">
        <v>172.5</v>
      </c>
      <c r="P9" s="145">
        <v>179.8</v>
      </c>
      <c r="Q9" s="145">
        <v>192.1</v>
      </c>
      <c r="R9" s="145">
        <v>185.8</v>
      </c>
      <c r="S9" s="145">
        <v>188.8</v>
      </c>
      <c r="T9" s="145">
        <v>170.9</v>
      </c>
      <c r="U9" s="145">
        <v>161.4</v>
      </c>
      <c r="V9" s="145">
        <v>151.2</v>
      </c>
      <c r="W9" s="145">
        <v>149.2</v>
      </c>
      <c r="X9" s="145">
        <v>151</v>
      </c>
      <c r="Y9" s="145">
        <v>156.5</v>
      </c>
      <c r="Z9" s="145">
        <v>165.9</v>
      </c>
      <c r="AA9" s="145">
        <v>175.7</v>
      </c>
      <c r="AB9" s="145">
        <v>209.8</v>
      </c>
      <c r="AC9" s="147" t="s">
        <v>20</v>
      </c>
      <c r="AD9" s="146" t="s">
        <v>20</v>
      </c>
      <c r="AE9" s="147" t="s">
        <v>20</v>
      </c>
      <c r="AF9" s="147" t="s">
        <v>20</v>
      </c>
      <c r="AG9" s="148" t="s">
        <v>20</v>
      </c>
      <c r="AH9" s="146" t="s">
        <v>20</v>
      </c>
      <c r="AI9" s="147" t="s">
        <v>20</v>
      </c>
      <c r="AJ9" s="147" t="s">
        <v>20</v>
      </c>
      <c r="AK9" s="147" t="s">
        <v>20</v>
      </c>
      <c r="AL9" s="147" t="s">
        <v>20</v>
      </c>
      <c r="AM9" s="148" t="s">
        <v>20</v>
      </c>
      <c r="AN9" s="147" t="s">
        <v>20</v>
      </c>
      <c r="AO9" s="147" t="s">
        <v>20</v>
      </c>
      <c r="AP9" s="146" t="s">
        <v>20</v>
      </c>
      <c r="AQ9" s="146" t="s">
        <v>20</v>
      </c>
      <c r="AR9" s="147" t="s">
        <v>20</v>
      </c>
      <c r="AS9" s="147" t="s">
        <v>20</v>
      </c>
      <c r="AT9" s="147" t="s">
        <v>20</v>
      </c>
      <c r="AU9" s="522" t="s">
        <v>20</v>
      </c>
      <c r="AV9" s="205"/>
      <c r="AW9" s="6"/>
      <c r="AX9" s="6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2:99" ht="13.5">
      <c r="B10" s="4">
        <v>2</v>
      </c>
      <c r="C10" s="5" t="s">
        <v>16</v>
      </c>
      <c r="D10" s="233" t="s">
        <v>20</v>
      </c>
      <c r="E10" s="233" t="s">
        <v>20</v>
      </c>
      <c r="F10" s="233" t="s">
        <v>20</v>
      </c>
      <c r="G10" s="233" t="s">
        <v>20</v>
      </c>
      <c r="H10" s="233" t="s">
        <v>20</v>
      </c>
      <c r="I10" s="233" t="s">
        <v>20</v>
      </c>
      <c r="J10" s="233" t="s">
        <v>20</v>
      </c>
      <c r="K10" s="233" t="s">
        <v>20</v>
      </c>
      <c r="L10" s="233" t="s">
        <v>20</v>
      </c>
      <c r="M10" s="233" t="s">
        <v>20</v>
      </c>
      <c r="N10" s="233" t="s">
        <v>20</v>
      </c>
      <c r="O10" s="233" t="s">
        <v>20</v>
      </c>
      <c r="P10" s="233" t="s">
        <v>20</v>
      </c>
      <c r="Q10" s="233" t="s">
        <v>20</v>
      </c>
      <c r="R10" s="233" t="s">
        <v>20</v>
      </c>
      <c r="S10" s="233" t="s">
        <v>20</v>
      </c>
      <c r="T10" s="233" t="s">
        <v>20</v>
      </c>
      <c r="U10" s="233" t="s">
        <v>20</v>
      </c>
      <c r="V10" s="233" t="s">
        <v>20</v>
      </c>
      <c r="W10" s="233" t="s">
        <v>20</v>
      </c>
      <c r="X10" s="233" t="s">
        <v>20</v>
      </c>
      <c r="Y10" s="233" t="s">
        <v>20</v>
      </c>
      <c r="Z10" s="233" t="s">
        <v>20</v>
      </c>
      <c r="AA10" s="233" t="s">
        <v>20</v>
      </c>
      <c r="AB10" s="233" t="s">
        <v>20</v>
      </c>
      <c r="AC10" s="234">
        <v>275.5</v>
      </c>
      <c r="AD10" s="235">
        <v>261.8</v>
      </c>
      <c r="AE10" s="234">
        <v>250.2</v>
      </c>
      <c r="AF10" s="234">
        <v>232.7</v>
      </c>
      <c r="AG10" s="236">
        <v>221.4</v>
      </c>
      <c r="AH10" s="235">
        <v>212.5</v>
      </c>
      <c r="AI10" s="234">
        <v>205.3</v>
      </c>
      <c r="AJ10" s="234">
        <v>197.6</v>
      </c>
      <c r="AK10" s="234">
        <v>192</v>
      </c>
      <c r="AL10" s="234">
        <v>204.5</v>
      </c>
      <c r="AM10" s="236">
        <v>204.8</v>
      </c>
      <c r="AN10" s="234">
        <v>197.2</v>
      </c>
      <c r="AO10" s="234">
        <v>189.3</v>
      </c>
      <c r="AP10" s="235">
        <v>184</v>
      </c>
      <c r="AQ10" s="235">
        <v>181.4</v>
      </c>
      <c r="AR10" s="234">
        <v>181.4</v>
      </c>
      <c r="AS10" s="234">
        <v>179.7</v>
      </c>
      <c r="AT10" s="234">
        <v>181.8</v>
      </c>
      <c r="AU10" s="523">
        <v>178.7</v>
      </c>
      <c r="AV10" s="232"/>
      <c r="AW10" s="6"/>
      <c r="AX10" s="65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2:99" ht="13.5">
      <c r="B11" s="12"/>
      <c r="C11" s="8" t="s">
        <v>16</v>
      </c>
      <c r="D11" s="137">
        <v>150.8</v>
      </c>
      <c r="E11" s="137">
        <v>151.5</v>
      </c>
      <c r="F11" s="137">
        <v>155.9</v>
      </c>
      <c r="G11" s="137">
        <v>155.9</v>
      </c>
      <c r="H11" s="137">
        <v>162.8</v>
      </c>
      <c r="I11" s="137">
        <v>169.9</v>
      </c>
      <c r="J11" s="137">
        <v>165.4</v>
      </c>
      <c r="K11" s="137">
        <v>162.3</v>
      </c>
      <c r="L11" s="137">
        <v>169.3</v>
      </c>
      <c r="M11" s="137">
        <v>169.9</v>
      </c>
      <c r="N11" s="137">
        <v>161.3</v>
      </c>
      <c r="O11" s="137">
        <v>164.5</v>
      </c>
      <c r="P11" s="137">
        <v>164</v>
      </c>
      <c r="Q11" s="137">
        <v>165.4</v>
      </c>
      <c r="R11" s="137">
        <v>179.1</v>
      </c>
      <c r="S11" s="137">
        <v>194.2</v>
      </c>
      <c r="T11" s="137">
        <v>198.1</v>
      </c>
      <c r="U11" s="137">
        <v>210.3</v>
      </c>
      <c r="V11" s="137">
        <v>220.1</v>
      </c>
      <c r="W11" s="137">
        <v>228.5</v>
      </c>
      <c r="X11" s="137">
        <v>229.5</v>
      </c>
      <c r="Y11" s="137">
        <v>230.1</v>
      </c>
      <c r="Z11" s="137">
        <v>247.9</v>
      </c>
      <c r="AA11" s="137">
        <v>263.5</v>
      </c>
      <c r="AB11" s="137">
        <v>281.6</v>
      </c>
      <c r="AC11" s="139" t="s">
        <v>20</v>
      </c>
      <c r="AD11" s="142" t="s">
        <v>20</v>
      </c>
      <c r="AE11" s="143" t="s">
        <v>20</v>
      </c>
      <c r="AF11" s="143" t="s">
        <v>20</v>
      </c>
      <c r="AG11" s="144" t="s">
        <v>20</v>
      </c>
      <c r="AH11" s="142" t="s">
        <v>20</v>
      </c>
      <c r="AI11" s="143" t="s">
        <v>20</v>
      </c>
      <c r="AJ11" s="143" t="s">
        <v>20</v>
      </c>
      <c r="AK11" s="143" t="s">
        <v>20</v>
      </c>
      <c r="AL11" s="143" t="s">
        <v>20</v>
      </c>
      <c r="AM11" s="144" t="s">
        <v>20</v>
      </c>
      <c r="AN11" s="143" t="s">
        <v>20</v>
      </c>
      <c r="AO11" s="143" t="s">
        <v>20</v>
      </c>
      <c r="AP11" s="142" t="s">
        <v>20</v>
      </c>
      <c r="AQ11" s="142" t="s">
        <v>20</v>
      </c>
      <c r="AR11" s="143" t="s">
        <v>20</v>
      </c>
      <c r="AS11" s="143" t="s">
        <v>20</v>
      </c>
      <c r="AT11" s="143" t="s">
        <v>20</v>
      </c>
      <c r="AU11" s="521" t="s">
        <v>20</v>
      </c>
      <c r="AV11" s="205"/>
      <c r="AW11" s="6"/>
      <c r="AX11" s="6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2:91" ht="13.5">
      <c r="B12" s="13"/>
      <c r="C12" s="11" t="s">
        <v>53</v>
      </c>
      <c r="D12" s="145">
        <v>142.5</v>
      </c>
      <c r="E12" s="145">
        <v>152.9</v>
      </c>
      <c r="F12" s="145">
        <v>153.5</v>
      </c>
      <c r="G12" s="145">
        <v>155.7</v>
      </c>
      <c r="H12" s="145">
        <v>152.4</v>
      </c>
      <c r="I12" s="145">
        <v>147.7</v>
      </c>
      <c r="J12" s="145">
        <v>143.1</v>
      </c>
      <c r="K12" s="145">
        <v>139.9</v>
      </c>
      <c r="L12" s="145">
        <v>139</v>
      </c>
      <c r="M12" s="145">
        <v>131.7</v>
      </c>
      <c r="N12" s="145">
        <v>114.4</v>
      </c>
      <c r="O12" s="145">
        <v>131.7</v>
      </c>
      <c r="P12" s="145">
        <v>124.1</v>
      </c>
      <c r="Q12" s="145">
        <v>127.5</v>
      </c>
      <c r="R12" s="145">
        <v>123.6</v>
      </c>
      <c r="S12" s="145">
        <v>130.1</v>
      </c>
      <c r="T12" s="145">
        <v>130.1</v>
      </c>
      <c r="U12" s="145">
        <v>131.3</v>
      </c>
      <c r="V12" s="145">
        <v>130.2</v>
      </c>
      <c r="W12" s="145">
        <v>126</v>
      </c>
      <c r="X12" s="145">
        <v>134.9</v>
      </c>
      <c r="Y12" s="145">
        <v>132.5</v>
      </c>
      <c r="Z12" s="145">
        <v>139.9</v>
      </c>
      <c r="AA12" s="145">
        <v>160.8</v>
      </c>
      <c r="AB12" s="145">
        <v>187.8</v>
      </c>
      <c r="AC12" s="147" t="s">
        <v>20</v>
      </c>
      <c r="AD12" s="142" t="s">
        <v>20</v>
      </c>
      <c r="AE12" s="143" t="s">
        <v>20</v>
      </c>
      <c r="AF12" s="143" t="s">
        <v>20</v>
      </c>
      <c r="AG12" s="144" t="s">
        <v>20</v>
      </c>
      <c r="AH12" s="142" t="s">
        <v>20</v>
      </c>
      <c r="AI12" s="143" t="s">
        <v>20</v>
      </c>
      <c r="AJ12" s="143" t="s">
        <v>20</v>
      </c>
      <c r="AK12" s="143" t="s">
        <v>20</v>
      </c>
      <c r="AL12" s="143" t="s">
        <v>20</v>
      </c>
      <c r="AM12" s="144" t="s">
        <v>20</v>
      </c>
      <c r="AN12" s="143" t="s">
        <v>20</v>
      </c>
      <c r="AO12" s="143" t="s">
        <v>20</v>
      </c>
      <c r="AP12" s="142" t="s">
        <v>20</v>
      </c>
      <c r="AQ12" s="142" t="s">
        <v>20</v>
      </c>
      <c r="AR12" s="143" t="s">
        <v>20</v>
      </c>
      <c r="AS12" s="143" t="s">
        <v>20</v>
      </c>
      <c r="AT12" s="143" t="s">
        <v>20</v>
      </c>
      <c r="AU12" s="521" t="s">
        <v>20</v>
      </c>
      <c r="AV12" s="205"/>
      <c r="AW12" s="6"/>
      <c r="AX12" s="65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</row>
    <row r="13" spans="2:91" ht="13.5">
      <c r="B13" s="4">
        <v>3</v>
      </c>
      <c r="C13" s="5" t="s">
        <v>17</v>
      </c>
      <c r="D13" s="479" t="s">
        <v>20</v>
      </c>
      <c r="E13" s="479" t="s">
        <v>20</v>
      </c>
      <c r="F13" s="479" t="s">
        <v>20</v>
      </c>
      <c r="G13" s="479" t="s">
        <v>20</v>
      </c>
      <c r="H13" s="479" t="s">
        <v>20</v>
      </c>
      <c r="I13" s="479" t="s">
        <v>20</v>
      </c>
      <c r="J13" s="479" t="s">
        <v>20</v>
      </c>
      <c r="K13" s="479" t="s">
        <v>20</v>
      </c>
      <c r="L13" s="479" t="s">
        <v>20</v>
      </c>
      <c r="M13" s="479" t="s">
        <v>20</v>
      </c>
      <c r="N13" s="233" t="s">
        <v>20</v>
      </c>
      <c r="O13" s="233" t="s">
        <v>20</v>
      </c>
      <c r="P13" s="233" t="s">
        <v>20</v>
      </c>
      <c r="Q13" s="233" t="s">
        <v>20</v>
      </c>
      <c r="R13" s="233" t="s">
        <v>20</v>
      </c>
      <c r="S13" s="233" t="s">
        <v>20</v>
      </c>
      <c r="T13" s="233" t="s">
        <v>20</v>
      </c>
      <c r="U13" s="233" t="s">
        <v>20</v>
      </c>
      <c r="V13" s="233" t="s">
        <v>20</v>
      </c>
      <c r="W13" s="233" t="s">
        <v>20</v>
      </c>
      <c r="X13" s="233" t="s">
        <v>20</v>
      </c>
      <c r="Y13" s="233" t="s">
        <v>20</v>
      </c>
      <c r="Z13" s="233" t="s">
        <v>20</v>
      </c>
      <c r="AA13" s="233" t="s">
        <v>20</v>
      </c>
      <c r="AB13" s="233" t="s">
        <v>20</v>
      </c>
      <c r="AC13" s="233" t="s">
        <v>20</v>
      </c>
      <c r="AD13" s="234">
        <v>257.2</v>
      </c>
      <c r="AE13" s="234">
        <v>241.8</v>
      </c>
      <c r="AF13" s="234">
        <v>221.9</v>
      </c>
      <c r="AG13" s="236">
        <v>211.6</v>
      </c>
      <c r="AH13" s="235">
        <v>200.8</v>
      </c>
      <c r="AI13" s="234">
        <v>192</v>
      </c>
      <c r="AJ13" s="234">
        <v>190.4</v>
      </c>
      <c r="AK13" s="234">
        <v>200.1</v>
      </c>
      <c r="AL13" s="234">
        <v>202.3</v>
      </c>
      <c r="AM13" s="236">
        <v>209.4</v>
      </c>
      <c r="AN13" s="234">
        <v>217.7</v>
      </c>
      <c r="AO13" s="234">
        <v>220.1</v>
      </c>
      <c r="AP13" s="235">
        <v>223.5</v>
      </c>
      <c r="AQ13" s="235">
        <v>227.8</v>
      </c>
      <c r="AR13" s="234">
        <v>234.8</v>
      </c>
      <c r="AS13" s="234">
        <v>236.8</v>
      </c>
      <c r="AT13" s="234">
        <v>232.2</v>
      </c>
      <c r="AU13" s="523">
        <v>229.7</v>
      </c>
      <c r="AV13" s="232"/>
      <c r="AW13" s="6"/>
      <c r="AX13" s="6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2:91" ht="13.5">
      <c r="B14" s="12"/>
      <c r="C14" s="21" t="s">
        <v>17</v>
      </c>
      <c r="D14" s="150">
        <v>180</v>
      </c>
      <c r="E14" s="150">
        <v>178.9</v>
      </c>
      <c r="F14" s="150">
        <v>179.7</v>
      </c>
      <c r="G14" s="150">
        <v>175.9</v>
      </c>
      <c r="H14" s="150">
        <v>177</v>
      </c>
      <c r="I14" s="150">
        <v>175.8</v>
      </c>
      <c r="J14" s="150">
        <v>163.1</v>
      </c>
      <c r="K14" s="150">
        <v>159.3</v>
      </c>
      <c r="L14" s="150">
        <v>165</v>
      </c>
      <c r="M14" s="150">
        <v>156.6</v>
      </c>
      <c r="N14" s="150">
        <v>154.9</v>
      </c>
      <c r="O14" s="150">
        <v>156.7</v>
      </c>
      <c r="P14" s="150">
        <v>145</v>
      </c>
      <c r="Q14" s="150">
        <v>135.9</v>
      </c>
      <c r="R14" s="150">
        <v>145.7</v>
      </c>
      <c r="S14" s="150">
        <v>156.2</v>
      </c>
      <c r="T14" s="150">
        <v>171.2</v>
      </c>
      <c r="U14" s="150">
        <v>179.1</v>
      </c>
      <c r="V14" s="150">
        <v>187.2</v>
      </c>
      <c r="W14" s="150">
        <v>194.2</v>
      </c>
      <c r="X14" s="150">
        <v>194.2</v>
      </c>
      <c r="Y14" s="150">
        <v>197.8</v>
      </c>
      <c r="Z14" s="150">
        <v>213.1</v>
      </c>
      <c r="AA14" s="150">
        <v>243.6</v>
      </c>
      <c r="AB14" s="150">
        <v>265.4</v>
      </c>
      <c r="AC14" s="150">
        <v>264.4</v>
      </c>
      <c r="AD14" s="237" t="s">
        <v>20</v>
      </c>
      <c r="AE14" s="139" t="s">
        <v>20</v>
      </c>
      <c r="AF14" s="139" t="s">
        <v>20</v>
      </c>
      <c r="AG14" s="140" t="s">
        <v>20</v>
      </c>
      <c r="AH14" s="138" t="s">
        <v>20</v>
      </c>
      <c r="AI14" s="139" t="s">
        <v>20</v>
      </c>
      <c r="AJ14" s="139" t="s">
        <v>20</v>
      </c>
      <c r="AK14" s="139" t="s">
        <v>20</v>
      </c>
      <c r="AL14" s="139" t="s">
        <v>20</v>
      </c>
      <c r="AM14" s="140" t="s">
        <v>20</v>
      </c>
      <c r="AN14" s="139" t="s">
        <v>20</v>
      </c>
      <c r="AO14" s="139" t="s">
        <v>20</v>
      </c>
      <c r="AP14" s="138" t="s">
        <v>20</v>
      </c>
      <c r="AQ14" s="138" t="s">
        <v>20</v>
      </c>
      <c r="AR14" s="139" t="s">
        <v>20</v>
      </c>
      <c r="AS14" s="139" t="s">
        <v>20</v>
      </c>
      <c r="AT14" s="139" t="s">
        <v>20</v>
      </c>
      <c r="AU14" s="520" t="s">
        <v>20</v>
      </c>
      <c r="AV14" s="206"/>
      <c r="AW14" s="6"/>
      <c r="AX14" s="65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2:91" ht="13.5">
      <c r="B15" s="16"/>
      <c r="C15" s="10" t="s">
        <v>49</v>
      </c>
      <c r="D15" s="151">
        <v>195.9</v>
      </c>
      <c r="E15" s="151">
        <v>195.6</v>
      </c>
      <c r="F15" s="151">
        <v>201.3</v>
      </c>
      <c r="G15" s="151">
        <v>206.4</v>
      </c>
      <c r="H15" s="151">
        <v>212.3</v>
      </c>
      <c r="I15" s="151">
        <v>224.1</v>
      </c>
      <c r="J15" s="151">
        <v>213.6</v>
      </c>
      <c r="K15" s="151">
        <v>216.5</v>
      </c>
      <c r="L15" s="151">
        <v>220.6</v>
      </c>
      <c r="M15" s="151">
        <v>202.3</v>
      </c>
      <c r="N15" s="151">
        <v>184.8</v>
      </c>
      <c r="O15" s="151">
        <v>173.2</v>
      </c>
      <c r="P15" s="151">
        <v>170</v>
      </c>
      <c r="Q15" s="151">
        <v>161.5</v>
      </c>
      <c r="R15" s="151">
        <v>161</v>
      </c>
      <c r="S15" s="151">
        <v>172.5</v>
      </c>
      <c r="T15" s="151">
        <v>183</v>
      </c>
      <c r="U15" s="151">
        <v>186.2</v>
      </c>
      <c r="V15" s="151">
        <v>192.5</v>
      </c>
      <c r="W15" s="151">
        <v>175.3</v>
      </c>
      <c r="X15" s="151">
        <v>159.5</v>
      </c>
      <c r="Y15" s="151">
        <v>146.8</v>
      </c>
      <c r="Z15" s="151">
        <v>145.1</v>
      </c>
      <c r="AA15" s="151">
        <v>158.6</v>
      </c>
      <c r="AB15" s="151">
        <v>176</v>
      </c>
      <c r="AC15" s="151">
        <v>209</v>
      </c>
      <c r="AD15" s="142" t="s">
        <v>20</v>
      </c>
      <c r="AE15" s="143" t="s">
        <v>20</v>
      </c>
      <c r="AF15" s="143" t="s">
        <v>20</v>
      </c>
      <c r="AG15" s="144" t="s">
        <v>20</v>
      </c>
      <c r="AH15" s="142" t="s">
        <v>20</v>
      </c>
      <c r="AI15" s="143" t="s">
        <v>20</v>
      </c>
      <c r="AJ15" s="143" t="s">
        <v>20</v>
      </c>
      <c r="AK15" s="143" t="s">
        <v>20</v>
      </c>
      <c r="AL15" s="143" t="s">
        <v>20</v>
      </c>
      <c r="AM15" s="144" t="s">
        <v>20</v>
      </c>
      <c r="AN15" s="143" t="s">
        <v>20</v>
      </c>
      <c r="AO15" s="143" t="s">
        <v>20</v>
      </c>
      <c r="AP15" s="142" t="s">
        <v>20</v>
      </c>
      <c r="AQ15" s="142" t="s">
        <v>20</v>
      </c>
      <c r="AR15" s="143" t="s">
        <v>20</v>
      </c>
      <c r="AS15" s="143" t="s">
        <v>20</v>
      </c>
      <c r="AT15" s="143" t="s">
        <v>20</v>
      </c>
      <c r="AU15" s="521" t="s">
        <v>20</v>
      </c>
      <c r="AV15" s="205"/>
      <c r="AW15" s="6"/>
      <c r="AX15" s="6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</row>
    <row r="16" spans="2:91" ht="13.5">
      <c r="B16" s="16"/>
      <c r="C16" s="10" t="s">
        <v>50</v>
      </c>
      <c r="D16" s="151">
        <v>98.8</v>
      </c>
      <c r="E16" s="151">
        <v>95.2</v>
      </c>
      <c r="F16" s="151">
        <v>94.7</v>
      </c>
      <c r="G16" s="151">
        <v>100.9</v>
      </c>
      <c r="H16" s="151">
        <v>113.2</v>
      </c>
      <c r="I16" s="151">
        <v>120.8</v>
      </c>
      <c r="J16" s="151">
        <v>126.6</v>
      </c>
      <c r="K16" s="151">
        <v>132</v>
      </c>
      <c r="L16" s="151">
        <v>136.4</v>
      </c>
      <c r="M16" s="151">
        <v>126.7</v>
      </c>
      <c r="N16" s="151">
        <v>114.4</v>
      </c>
      <c r="O16" s="151">
        <v>121.3</v>
      </c>
      <c r="P16" s="151">
        <v>140.6</v>
      </c>
      <c r="Q16" s="151">
        <v>147</v>
      </c>
      <c r="R16" s="151">
        <v>163.7</v>
      </c>
      <c r="S16" s="151">
        <v>186.4</v>
      </c>
      <c r="T16" s="151">
        <v>187.6</v>
      </c>
      <c r="U16" s="151">
        <v>190.6</v>
      </c>
      <c r="V16" s="151">
        <v>181.8</v>
      </c>
      <c r="W16" s="151">
        <v>179.1</v>
      </c>
      <c r="X16" s="151">
        <v>172.5</v>
      </c>
      <c r="Y16" s="151">
        <v>167.4</v>
      </c>
      <c r="Z16" s="151">
        <v>170.9</v>
      </c>
      <c r="AA16" s="151">
        <v>173.3</v>
      </c>
      <c r="AB16" s="151">
        <v>197</v>
      </c>
      <c r="AC16" s="151">
        <v>216.3</v>
      </c>
      <c r="AD16" s="142" t="s">
        <v>20</v>
      </c>
      <c r="AE16" s="143" t="s">
        <v>20</v>
      </c>
      <c r="AF16" s="143" t="s">
        <v>20</v>
      </c>
      <c r="AG16" s="144" t="s">
        <v>20</v>
      </c>
      <c r="AH16" s="142" t="s">
        <v>20</v>
      </c>
      <c r="AI16" s="143" t="s">
        <v>20</v>
      </c>
      <c r="AJ16" s="143" t="s">
        <v>20</v>
      </c>
      <c r="AK16" s="143" t="s">
        <v>20</v>
      </c>
      <c r="AL16" s="143" t="s">
        <v>20</v>
      </c>
      <c r="AM16" s="144" t="s">
        <v>20</v>
      </c>
      <c r="AN16" s="143" t="s">
        <v>20</v>
      </c>
      <c r="AO16" s="143" t="s">
        <v>20</v>
      </c>
      <c r="AP16" s="142" t="s">
        <v>20</v>
      </c>
      <c r="AQ16" s="142" t="s">
        <v>20</v>
      </c>
      <c r="AR16" s="143" t="s">
        <v>20</v>
      </c>
      <c r="AS16" s="143" t="s">
        <v>20</v>
      </c>
      <c r="AT16" s="143" t="s">
        <v>20</v>
      </c>
      <c r="AU16" s="521" t="s">
        <v>20</v>
      </c>
      <c r="AV16" s="205"/>
      <c r="AW16" s="6"/>
      <c r="AX16" s="6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2:91" ht="13.5">
      <c r="B17" s="16"/>
      <c r="C17" s="10" t="s">
        <v>51</v>
      </c>
      <c r="D17" s="151">
        <v>115.1</v>
      </c>
      <c r="E17" s="151">
        <v>122.8</v>
      </c>
      <c r="F17" s="151">
        <v>131.4</v>
      </c>
      <c r="G17" s="151">
        <v>156.3</v>
      </c>
      <c r="H17" s="151">
        <v>181.9</v>
      </c>
      <c r="I17" s="151">
        <v>172.6</v>
      </c>
      <c r="J17" s="151">
        <v>157.1</v>
      </c>
      <c r="K17" s="151">
        <v>151</v>
      </c>
      <c r="L17" s="151">
        <v>142.9</v>
      </c>
      <c r="M17" s="151">
        <v>140.6</v>
      </c>
      <c r="N17" s="151">
        <v>137.7</v>
      </c>
      <c r="O17" s="151">
        <v>128.3</v>
      </c>
      <c r="P17" s="151">
        <v>121.3</v>
      </c>
      <c r="Q17" s="151">
        <v>107.7</v>
      </c>
      <c r="R17" s="151">
        <v>109.8</v>
      </c>
      <c r="S17" s="151">
        <v>0</v>
      </c>
      <c r="T17" s="151">
        <v>125.9</v>
      </c>
      <c r="U17" s="151">
        <v>129.6</v>
      </c>
      <c r="V17" s="151">
        <v>132.3</v>
      </c>
      <c r="W17" s="151">
        <v>130.9</v>
      </c>
      <c r="X17" s="151">
        <v>127.1</v>
      </c>
      <c r="Y17" s="151">
        <v>126.1</v>
      </c>
      <c r="Z17" s="151">
        <v>130.3</v>
      </c>
      <c r="AA17" s="151">
        <v>136.1</v>
      </c>
      <c r="AB17" s="151">
        <v>148.7</v>
      </c>
      <c r="AC17" s="151">
        <v>151.9</v>
      </c>
      <c r="AD17" s="142" t="s">
        <v>20</v>
      </c>
      <c r="AE17" s="143" t="s">
        <v>20</v>
      </c>
      <c r="AF17" s="143" t="s">
        <v>20</v>
      </c>
      <c r="AG17" s="144" t="s">
        <v>20</v>
      </c>
      <c r="AH17" s="142" t="s">
        <v>20</v>
      </c>
      <c r="AI17" s="143" t="s">
        <v>20</v>
      </c>
      <c r="AJ17" s="143" t="s">
        <v>20</v>
      </c>
      <c r="AK17" s="143" t="s">
        <v>20</v>
      </c>
      <c r="AL17" s="143" t="s">
        <v>20</v>
      </c>
      <c r="AM17" s="144" t="s">
        <v>20</v>
      </c>
      <c r="AN17" s="143" t="s">
        <v>20</v>
      </c>
      <c r="AO17" s="143" t="s">
        <v>20</v>
      </c>
      <c r="AP17" s="142" t="s">
        <v>20</v>
      </c>
      <c r="AQ17" s="142" t="s">
        <v>20</v>
      </c>
      <c r="AR17" s="143" t="s">
        <v>20</v>
      </c>
      <c r="AS17" s="143" t="s">
        <v>20</v>
      </c>
      <c r="AT17" s="143" t="s">
        <v>20</v>
      </c>
      <c r="AU17" s="521" t="s">
        <v>20</v>
      </c>
      <c r="AV17" s="205"/>
      <c r="AW17" s="6"/>
      <c r="AX17" s="6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2:91" ht="13.5">
      <c r="B18" s="16"/>
      <c r="C18" s="21" t="s">
        <v>52</v>
      </c>
      <c r="D18" s="200">
        <v>109.3</v>
      </c>
      <c r="E18" s="200">
        <v>137.8</v>
      </c>
      <c r="F18" s="200">
        <v>137.6</v>
      </c>
      <c r="G18" s="200">
        <v>134.7</v>
      </c>
      <c r="H18" s="200">
        <v>139.6</v>
      </c>
      <c r="I18" s="200">
        <v>137.7</v>
      </c>
      <c r="J18" s="200">
        <v>120.9</v>
      </c>
      <c r="K18" s="200">
        <v>115.4</v>
      </c>
      <c r="L18" s="200">
        <v>111.3</v>
      </c>
      <c r="M18" s="200">
        <v>97.7</v>
      </c>
      <c r="N18" s="200">
        <v>87.6</v>
      </c>
      <c r="O18" s="200">
        <v>89.5</v>
      </c>
      <c r="P18" s="200">
        <v>98.7</v>
      </c>
      <c r="Q18" s="200">
        <v>106.5</v>
      </c>
      <c r="R18" s="200">
        <v>118.4</v>
      </c>
      <c r="S18" s="200">
        <v>155.8</v>
      </c>
      <c r="T18" s="200">
        <v>175.3</v>
      </c>
      <c r="U18" s="200">
        <v>190.7</v>
      </c>
      <c r="V18" s="200">
        <v>184.6</v>
      </c>
      <c r="W18" s="200">
        <v>195.8</v>
      </c>
      <c r="X18" s="200">
        <v>196.8</v>
      </c>
      <c r="Y18" s="200">
        <v>189.5</v>
      </c>
      <c r="Z18" s="200">
        <v>182.6</v>
      </c>
      <c r="AA18" s="200">
        <v>200.2</v>
      </c>
      <c r="AB18" s="200">
        <v>233</v>
      </c>
      <c r="AC18" s="200">
        <v>244.2</v>
      </c>
      <c r="AD18" s="218" t="s">
        <v>20</v>
      </c>
      <c r="AE18" s="158" t="s">
        <v>20</v>
      </c>
      <c r="AF18" s="158" t="s">
        <v>20</v>
      </c>
      <c r="AG18" s="159" t="s">
        <v>20</v>
      </c>
      <c r="AH18" s="157" t="s">
        <v>20</v>
      </c>
      <c r="AI18" s="158" t="s">
        <v>20</v>
      </c>
      <c r="AJ18" s="158" t="s">
        <v>20</v>
      </c>
      <c r="AK18" s="158" t="s">
        <v>20</v>
      </c>
      <c r="AL18" s="158" t="s">
        <v>20</v>
      </c>
      <c r="AM18" s="159" t="s">
        <v>20</v>
      </c>
      <c r="AN18" s="158" t="s">
        <v>20</v>
      </c>
      <c r="AO18" s="158" t="s">
        <v>20</v>
      </c>
      <c r="AP18" s="157" t="s">
        <v>20</v>
      </c>
      <c r="AQ18" s="157" t="s">
        <v>20</v>
      </c>
      <c r="AR18" s="158" t="s">
        <v>20</v>
      </c>
      <c r="AS18" s="158" t="s">
        <v>20</v>
      </c>
      <c r="AT18" s="158" t="s">
        <v>20</v>
      </c>
      <c r="AU18" s="524" t="s">
        <v>20</v>
      </c>
      <c r="AV18" s="205"/>
      <c r="AW18" s="6"/>
      <c r="AX18" s="6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2:91" ht="13.5">
      <c r="B19" s="13"/>
      <c r="C19" s="11" t="s">
        <v>67</v>
      </c>
      <c r="D19" s="172">
        <v>152.6</v>
      </c>
      <c r="E19" s="172">
        <v>160.6</v>
      </c>
      <c r="F19" s="172">
        <v>163.8</v>
      </c>
      <c r="G19" s="172">
        <v>165.5</v>
      </c>
      <c r="H19" s="172">
        <v>172.8</v>
      </c>
      <c r="I19" s="172">
        <v>182</v>
      </c>
      <c r="J19" s="172">
        <v>169.2</v>
      </c>
      <c r="K19" s="172">
        <v>165.6</v>
      </c>
      <c r="L19" s="172">
        <v>163.3</v>
      </c>
      <c r="M19" s="172">
        <v>153.5</v>
      </c>
      <c r="N19" s="172">
        <v>142.1</v>
      </c>
      <c r="O19" s="172">
        <v>136.7</v>
      </c>
      <c r="P19" s="172">
        <v>130.8</v>
      </c>
      <c r="Q19" s="172">
        <v>128.6</v>
      </c>
      <c r="R19" s="172">
        <v>145</v>
      </c>
      <c r="S19" s="172">
        <v>169.9</v>
      </c>
      <c r="T19" s="172">
        <v>177</v>
      </c>
      <c r="U19" s="172">
        <v>180.1</v>
      </c>
      <c r="V19" s="172">
        <v>199</v>
      </c>
      <c r="W19" s="172">
        <v>196.5</v>
      </c>
      <c r="X19" s="172">
        <v>194.7</v>
      </c>
      <c r="Y19" s="172">
        <v>193.4</v>
      </c>
      <c r="Z19" s="172">
        <v>194.5</v>
      </c>
      <c r="AA19" s="172">
        <v>201.9</v>
      </c>
      <c r="AB19" s="172">
        <v>224</v>
      </c>
      <c r="AC19" s="172">
        <v>229</v>
      </c>
      <c r="AD19" s="172">
        <v>219.2</v>
      </c>
      <c r="AE19" s="201">
        <v>212.4</v>
      </c>
      <c r="AF19" s="201">
        <v>192.2</v>
      </c>
      <c r="AG19" s="198">
        <v>181.5</v>
      </c>
      <c r="AH19" s="217" t="s">
        <v>20</v>
      </c>
      <c r="AI19" s="147" t="s">
        <v>20</v>
      </c>
      <c r="AJ19" s="147" t="s">
        <v>20</v>
      </c>
      <c r="AK19" s="147" t="s">
        <v>20</v>
      </c>
      <c r="AL19" s="147" t="s">
        <v>20</v>
      </c>
      <c r="AM19" s="148" t="s">
        <v>20</v>
      </c>
      <c r="AN19" s="147" t="s">
        <v>20</v>
      </c>
      <c r="AO19" s="147" t="s">
        <v>20</v>
      </c>
      <c r="AP19" s="146" t="s">
        <v>20</v>
      </c>
      <c r="AQ19" s="146" t="s">
        <v>20</v>
      </c>
      <c r="AR19" s="147" t="s">
        <v>20</v>
      </c>
      <c r="AS19" s="147" t="s">
        <v>20</v>
      </c>
      <c r="AT19" s="147" t="s">
        <v>20</v>
      </c>
      <c r="AU19" s="522" t="s">
        <v>20</v>
      </c>
      <c r="AV19" s="205"/>
      <c r="AW19" s="6"/>
      <c r="AX19" s="65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2:91" ht="13.5">
      <c r="B20" s="4">
        <v>4</v>
      </c>
      <c r="C20" s="5" t="s">
        <v>18</v>
      </c>
      <c r="D20" s="228" t="s">
        <v>20</v>
      </c>
      <c r="E20" s="228" t="s">
        <v>20</v>
      </c>
      <c r="F20" s="228" t="s">
        <v>20</v>
      </c>
      <c r="G20" s="228" t="s">
        <v>20</v>
      </c>
      <c r="H20" s="228" t="s">
        <v>20</v>
      </c>
      <c r="I20" s="228" t="s">
        <v>20</v>
      </c>
      <c r="J20" s="228" t="s">
        <v>20</v>
      </c>
      <c r="K20" s="228" t="s">
        <v>20</v>
      </c>
      <c r="L20" s="228" t="s">
        <v>20</v>
      </c>
      <c r="M20" s="228" t="s">
        <v>20</v>
      </c>
      <c r="N20" s="228" t="s">
        <v>20</v>
      </c>
      <c r="O20" s="228" t="s">
        <v>20</v>
      </c>
      <c r="P20" s="228" t="s">
        <v>20</v>
      </c>
      <c r="Q20" s="228" t="s">
        <v>20</v>
      </c>
      <c r="R20" s="228" t="s">
        <v>20</v>
      </c>
      <c r="S20" s="228" t="s">
        <v>20</v>
      </c>
      <c r="T20" s="228" t="s">
        <v>20</v>
      </c>
      <c r="U20" s="228" t="s">
        <v>20</v>
      </c>
      <c r="V20" s="228" t="s">
        <v>20</v>
      </c>
      <c r="W20" s="228" t="s">
        <v>20</v>
      </c>
      <c r="X20" s="228" t="s">
        <v>20</v>
      </c>
      <c r="Y20" s="228" t="s">
        <v>20</v>
      </c>
      <c r="Z20" s="228" t="s">
        <v>20</v>
      </c>
      <c r="AA20" s="228" t="s">
        <v>20</v>
      </c>
      <c r="AB20" s="228" t="s">
        <v>20</v>
      </c>
      <c r="AC20" s="229">
        <v>272.3</v>
      </c>
      <c r="AD20" s="230">
        <v>257.1</v>
      </c>
      <c r="AE20" s="229">
        <v>253.1</v>
      </c>
      <c r="AF20" s="229">
        <v>231.7</v>
      </c>
      <c r="AG20" s="231">
        <v>211.1</v>
      </c>
      <c r="AH20" s="230">
        <v>196.2</v>
      </c>
      <c r="AI20" s="229">
        <v>182.2</v>
      </c>
      <c r="AJ20" s="229">
        <v>173.3</v>
      </c>
      <c r="AK20" s="229">
        <v>165.6</v>
      </c>
      <c r="AL20" s="229">
        <v>153.7</v>
      </c>
      <c r="AM20" s="231">
        <v>154.9</v>
      </c>
      <c r="AN20" s="229">
        <v>151.4</v>
      </c>
      <c r="AO20" s="229">
        <v>149.7</v>
      </c>
      <c r="AP20" s="230">
        <v>146.8</v>
      </c>
      <c r="AQ20" s="230">
        <v>144.1</v>
      </c>
      <c r="AR20" s="229">
        <v>145.2</v>
      </c>
      <c r="AS20" s="229">
        <v>139.9</v>
      </c>
      <c r="AT20" s="229">
        <v>132.8</v>
      </c>
      <c r="AU20" s="519">
        <v>131.6</v>
      </c>
      <c r="AV20" s="232"/>
      <c r="AW20" s="6"/>
      <c r="AX20" s="65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2:91" ht="13.5">
      <c r="B21" s="14"/>
      <c r="C21" s="8" t="s">
        <v>18</v>
      </c>
      <c r="D21" s="137">
        <v>151.7</v>
      </c>
      <c r="E21" s="137">
        <v>162.6</v>
      </c>
      <c r="F21" s="137">
        <v>157.8</v>
      </c>
      <c r="G21" s="137">
        <v>154</v>
      </c>
      <c r="H21" s="137">
        <v>165.7</v>
      </c>
      <c r="I21" s="137">
        <v>169</v>
      </c>
      <c r="J21" s="137">
        <v>157.5</v>
      </c>
      <c r="K21" s="137">
        <v>151</v>
      </c>
      <c r="L21" s="137">
        <v>155.1</v>
      </c>
      <c r="M21" s="137">
        <v>153.7</v>
      </c>
      <c r="N21" s="137">
        <v>125.6</v>
      </c>
      <c r="O21" s="137">
        <v>121.3</v>
      </c>
      <c r="P21" s="137">
        <v>113.4</v>
      </c>
      <c r="Q21" s="137">
        <v>103.8</v>
      </c>
      <c r="R21" s="137">
        <v>111.2</v>
      </c>
      <c r="S21" s="137">
        <v>116.3</v>
      </c>
      <c r="T21" s="137">
        <v>121.3</v>
      </c>
      <c r="U21" s="137">
        <v>128.8</v>
      </c>
      <c r="V21" s="137">
        <v>138.2</v>
      </c>
      <c r="W21" s="137">
        <v>156.3</v>
      </c>
      <c r="X21" s="137">
        <v>174.8</v>
      </c>
      <c r="Y21" s="137">
        <v>177.5</v>
      </c>
      <c r="Z21" s="137">
        <v>185.9</v>
      </c>
      <c r="AA21" s="137">
        <v>198.5</v>
      </c>
      <c r="AB21" s="137">
        <v>230.2</v>
      </c>
      <c r="AC21" s="139" t="s">
        <v>20</v>
      </c>
      <c r="AD21" s="142" t="s">
        <v>20</v>
      </c>
      <c r="AE21" s="143" t="s">
        <v>20</v>
      </c>
      <c r="AF21" s="143" t="s">
        <v>20</v>
      </c>
      <c r="AG21" s="144" t="s">
        <v>20</v>
      </c>
      <c r="AH21" s="142" t="s">
        <v>20</v>
      </c>
      <c r="AI21" s="143" t="s">
        <v>20</v>
      </c>
      <c r="AJ21" s="143" t="s">
        <v>20</v>
      </c>
      <c r="AK21" s="143" t="s">
        <v>20</v>
      </c>
      <c r="AL21" s="143" t="s">
        <v>20</v>
      </c>
      <c r="AM21" s="144" t="s">
        <v>20</v>
      </c>
      <c r="AN21" s="143" t="s">
        <v>20</v>
      </c>
      <c r="AO21" s="143" t="s">
        <v>20</v>
      </c>
      <c r="AP21" s="142" t="s">
        <v>20</v>
      </c>
      <c r="AQ21" s="142" t="s">
        <v>20</v>
      </c>
      <c r="AR21" s="143" t="s">
        <v>20</v>
      </c>
      <c r="AS21" s="143" t="s">
        <v>20</v>
      </c>
      <c r="AT21" s="143" t="s">
        <v>20</v>
      </c>
      <c r="AU21" s="521" t="s">
        <v>20</v>
      </c>
      <c r="AV21" s="205"/>
      <c r="AW21" s="6"/>
      <c r="AX21" s="65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2:91" ht="13.5">
      <c r="B22" s="9"/>
      <c r="C22" s="10" t="s">
        <v>64</v>
      </c>
      <c r="D22" s="141">
        <v>221.6</v>
      </c>
      <c r="E22" s="141">
        <v>217.3</v>
      </c>
      <c r="F22" s="141">
        <v>217.9</v>
      </c>
      <c r="G22" s="141">
        <v>222.3</v>
      </c>
      <c r="H22" s="141">
        <v>227.5</v>
      </c>
      <c r="I22" s="141">
        <v>243</v>
      </c>
      <c r="J22" s="141">
        <v>226.1</v>
      </c>
      <c r="K22" s="141">
        <v>221</v>
      </c>
      <c r="L22" s="141">
        <v>218.4</v>
      </c>
      <c r="M22" s="141">
        <v>199.2</v>
      </c>
      <c r="N22" s="141">
        <v>174.9</v>
      </c>
      <c r="O22" s="141">
        <v>161.1</v>
      </c>
      <c r="P22" s="141">
        <v>159.7</v>
      </c>
      <c r="Q22" s="141">
        <v>172.1</v>
      </c>
      <c r="R22" s="141">
        <v>173.3</v>
      </c>
      <c r="S22" s="141">
        <v>177.5</v>
      </c>
      <c r="T22" s="141">
        <v>193</v>
      </c>
      <c r="U22" s="141">
        <v>192.6</v>
      </c>
      <c r="V22" s="141">
        <v>198.7</v>
      </c>
      <c r="W22" s="141">
        <v>213.5</v>
      </c>
      <c r="X22" s="141">
        <v>240.9</v>
      </c>
      <c r="Y22" s="141">
        <v>263.2</v>
      </c>
      <c r="Z22" s="141">
        <v>277.2</v>
      </c>
      <c r="AA22" s="141">
        <v>290.8</v>
      </c>
      <c r="AB22" s="141">
        <v>298.3</v>
      </c>
      <c r="AC22" s="143" t="s">
        <v>20</v>
      </c>
      <c r="AD22" s="142" t="s">
        <v>20</v>
      </c>
      <c r="AE22" s="143" t="s">
        <v>20</v>
      </c>
      <c r="AF22" s="143" t="s">
        <v>20</v>
      </c>
      <c r="AG22" s="144" t="s">
        <v>20</v>
      </c>
      <c r="AH22" s="142" t="s">
        <v>20</v>
      </c>
      <c r="AI22" s="143" t="s">
        <v>20</v>
      </c>
      <c r="AJ22" s="143" t="s">
        <v>20</v>
      </c>
      <c r="AK22" s="143" t="s">
        <v>20</v>
      </c>
      <c r="AL22" s="143" t="s">
        <v>20</v>
      </c>
      <c r="AM22" s="144" t="s">
        <v>20</v>
      </c>
      <c r="AN22" s="143" t="s">
        <v>20</v>
      </c>
      <c r="AO22" s="143" t="s">
        <v>20</v>
      </c>
      <c r="AP22" s="142" t="s">
        <v>20</v>
      </c>
      <c r="AQ22" s="142" t="s">
        <v>20</v>
      </c>
      <c r="AR22" s="143" t="s">
        <v>20</v>
      </c>
      <c r="AS22" s="143" t="s">
        <v>20</v>
      </c>
      <c r="AT22" s="143" t="s">
        <v>20</v>
      </c>
      <c r="AU22" s="521" t="s">
        <v>20</v>
      </c>
      <c r="AV22" s="205"/>
      <c r="AW22" s="6"/>
      <c r="AX22" s="6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2:91" ht="13.5">
      <c r="B23" s="9"/>
      <c r="C23" s="10" t="s">
        <v>66</v>
      </c>
      <c r="D23" s="141">
        <v>175.4</v>
      </c>
      <c r="E23" s="141">
        <v>176.2</v>
      </c>
      <c r="F23" s="141">
        <v>185.3</v>
      </c>
      <c r="G23" s="141">
        <v>180.8</v>
      </c>
      <c r="H23" s="141">
        <v>190.5</v>
      </c>
      <c r="I23" s="141">
        <v>192.4</v>
      </c>
      <c r="J23" s="141">
        <v>182.1</v>
      </c>
      <c r="K23" s="141">
        <v>178.8</v>
      </c>
      <c r="L23" s="141">
        <v>176.8</v>
      </c>
      <c r="M23" s="141">
        <v>161.9</v>
      </c>
      <c r="N23" s="141">
        <v>141.7</v>
      </c>
      <c r="O23" s="141">
        <v>147</v>
      </c>
      <c r="P23" s="141">
        <v>152.6</v>
      </c>
      <c r="Q23" s="141">
        <v>155</v>
      </c>
      <c r="R23" s="141">
        <v>163.8</v>
      </c>
      <c r="S23" s="141">
        <v>175.6</v>
      </c>
      <c r="T23" s="141">
        <v>200.6</v>
      </c>
      <c r="U23" s="141">
        <v>218.1</v>
      </c>
      <c r="V23" s="141">
        <v>222.3</v>
      </c>
      <c r="W23" s="141">
        <v>226.6</v>
      </c>
      <c r="X23" s="141">
        <v>228.5</v>
      </c>
      <c r="Y23" s="141">
        <v>213.6</v>
      </c>
      <c r="Z23" s="141">
        <v>220.4</v>
      </c>
      <c r="AA23" s="141">
        <v>233.4</v>
      </c>
      <c r="AB23" s="141">
        <v>260.2</v>
      </c>
      <c r="AC23" s="143" t="s">
        <v>20</v>
      </c>
      <c r="AD23" s="142" t="s">
        <v>20</v>
      </c>
      <c r="AE23" s="143" t="s">
        <v>20</v>
      </c>
      <c r="AF23" s="143" t="s">
        <v>20</v>
      </c>
      <c r="AG23" s="144" t="s">
        <v>20</v>
      </c>
      <c r="AH23" s="142" t="s">
        <v>20</v>
      </c>
      <c r="AI23" s="143" t="s">
        <v>20</v>
      </c>
      <c r="AJ23" s="143" t="s">
        <v>20</v>
      </c>
      <c r="AK23" s="143" t="s">
        <v>20</v>
      </c>
      <c r="AL23" s="143" t="s">
        <v>20</v>
      </c>
      <c r="AM23" s="144" t="s">
        <v>20</v>
      </c>
      <c r="AN23" s="143" t="s">
        <v>20</v>
      </c>
      <c r="AO23" s="143" t="s">
        <v>20</v>
      </c>
      <c r="AP23" s="142" t="s">
        <v>20</v>
      </c>
      <c r="AQ23" s="142" t="s">
        <v>20</v>
      </c>
      <c r="AR23" s="143" t="s">
        <v>20</v>
      </c>
      <c r="AS23" s="143" t="s">
        <v>20</v>
      </c>
      <c r="AT23" s="143" t="s">
        <v>20</v>
      </c>
      <c r="AU23" s="521" t="s">
        <v>20</v>
      </c>
      <c r="AV23" s="205"/>
      <c r="AW23" s="6"/>
      <c r="AX23" s="65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2:91" ht="13.5">
      <c r="B24" s="9"/>
      <c r="C24" s="10" t="s">
        <v>68</v>
      </c>
      <c r="D24" s="141">
        <v>237.4</v>
      </c>
      <c r="E24" s="141">
        <v>247.4</v>
      </c>
      <c r="F24" s="141">
        <v>251.8</v>
      </c>
      <c r="G24" s="141">
        <v>244.1</v>
      </c>
      <c r="H24" s="141">
        <v>248.2</v>
      </c>
      <c r="I24" s="141">
        <v>260.3</v>
      </c>
      <c r="J24" s="141">
        <v>263.7</v>
      </c>
      <c r="K24" s="141">
        <v>256.6</v>
      </c>
      <c r="L24" s="141">
        <v>243.9</v>
      </c>
      <c r="M24" s="141">
        <v>223.6</v>
      </c>
      <c r="N24" s="141">
        <v>186.7</v>
      </c>
      <c r="O24" s="141">
        <v>193.9</v>
      </c>
      <c r="P24" s="141">
        <v>218.1</v>
      </c>
      <c r="Q24" s="141">
        <v>218.1</v>
      </c>
      <c r="R24" s="141">
        <v>229.2</v>
      </c>
      <c r="S24" s="141">
        <v>232.9</v>
      </c>
      <c r="T24" s="141">
        <v>259.9</v>
      </c>
      <c r="U24" s="141">
        <v>266.9</v>
      </c>
      <c r="V24" s="141">
        <v>286.4</v>
      </c>
      <c r="W24" s="141">
        <v>269.1</v>
      </c>
      <c r="X24" s="141">
        <v>272.7</v>
      </c>
      <c r="Y24" s="141">
        <v>249.9</v>
      </c>
      <c r="Z24" s="141">
        <v>246.8</v>
      </c>
      <c r="AA24" s="141">
        <v>256.8</v>
      </c>
      <c r="AB24" s="141">
        <v>278.6</v>
      </c>
      <c r="AC24" s="143" t="s">
        <v>20</v>
      </c>
      <c r="AD24" s="142" t="s">
        <v>20</v>
      </c>
      <c r="AE24" s="143" t="s">
        <v>20</v>
      </c>
      <c r="AF24" s="143" t="s">
        <v>20</v>
      </c>
      <c r="AG24" s="144" t="s">
        <v>20</v>
      </c>
      <c r="AH24" s="142" t="s">
        <v>20</v>
      </c>
      <c r="AI24" s="143" t="s">
        <v>20</v>
      </c>
      <c r="AJ24" s="143" t="s">
        <v>20</v>
      </c>
      <c r="AK24" s="143" t="s">
        <v>20</v>
      </c>
      <c r="AL24" s="143" t="s">
        <v>20</v>
      </c>
      <c r="AM24" s="144" t="s">
        <v>20</v>
      </c>
      <c r="AN24" s="143" t="s">
        <v>20</v>
      </c>
      <c r="AO24" s="143" t="s">
        <v>20</v>
      </c>
      <c r="AP24" s="142" t="s">
        <v>20</v>
      </c>
      <c r="AQ24" s="142" t="s">
        <v>20</v>
      </c>
      <c r="AR24" s="143" t="s">
        <v>20</v>
      </c>
      <c r="AS24" s="143" t="s">
        <v>20</v>
      </c>
      <c r="AT24" s="143" t="s">
        <v>20</v>
      </c>
      <c r="AU24" s="521" t="s">
        <v>20</v>
      </c>
      <c r="AV24" s="205"/>
      <c r="AW24" s="6"/>
      <c r="AX24" s="6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2:91" ht="13.5">
      <c r="B25" s="9"/>
      <c r="C25" s="10" t="s">
        <v>69</v>
      </c>
      <c r="D25" s="141">
        <v>123.1</v>
      </c>
      <c r="E25" s="141">
        <v>131.6</v>
      </c>
      <c r="F25" s="141">
        <v>140.8</v>
      </c>
      <c r="G25" s="141">
        <v>145.8</v>
      </c>
      <c r="H25" s="141">
        <v>163.8</v>
      </c>
      <c r="I25" s="141">
        <v>170.8</v>
      </c>
      <c r="J25" s="141">
        <v>164.4</v>
      </c>
      <c r="K25" s="141">
        <v>167.5</v>
      </c>
      <c r="L25" s="141">
        <v>168.4</v>
      </c>
      <c r="M25" s="141">
        <v>158.7</v>
      </c>
      <c r="N25" s="141">
        <v>133</v>
      </c>
      <c r="O25" s="141">
        <v>121.7</v>
      </c>
      <c r="P25" s="141">
        <v>124</v>
      </c>
      <c r="Q25" s="141">
        <v>119.5</v>
      </c>
      <c r="R25" s="141">
        <v>143.8</v>
      </c>
      <c r="S25" s="141">
        <v>167.2</v>
      </c>
      <c r="T25" s="141">
        <v>173.1</v>
      </c>
      <c r="U25" s="141">
        <v>194.4</v>
      </c>
      <c r="V25" s="141">
        <v>227.9</v>
      </c>
      <c r="W25" s="141">
        <v>242.4</v>
      </c>
      <c r="X25" s="141">
        <v>251.4</v>
      </c>
      <c r="Y25" s="141">
        <v>255.4</v>
      </c>
      <c r="Z25" s="141">
        <v>259.1</v>
      </c>
      <c r="AA25" s="141">
        <v>296.4</v>
      </c>
      <c r="AB25" s="141">
        <v>315.5</v>
      </c>
      <c r="AC25" s="143" t="s">
        <v>20</v>
      </c>
      <c r="AD25" s="142" t="s">
        <v>20</v>
      </c>
      <c r="AE25" s="143" t="s">
        <v>20</v>
      </c>
      <c r="AF25" s="143" t="s">
        <v>20</v>
      </c>
      <c r="AG25" s="144" t="s">
        <v>20</v>
      </c>
      <c r="AH25" s="142" t="s">
        <v>20</v>
      </c>
      <c r="AI25" s="143" t="s">
        <v>20</v>
      </c>
      <c r="AJ25" s="143" t="s">
        <v>20</v>
      </c>
      <c r="AK25" s="143" t="s">
        <v>20</v>
      </c>
      <c r="AL25" s="143" t="s">
        <v>20</v>
      </c>
      <c r="AM25" s="144" t="s">
        <v>20</v>
      </c>
      <c r="AN25" s="143" t="s">
        <v>20</v>
      </c>
      <c r="AO25" s="143" t="s">
        <v>20</v>
      </c>
      <c r="AP25" s="142" t="s">
        <v>20</v>
      </c>
      <c r="AQ25" s="142" t="s">
        <v>20</v>
      </c>
      <c r="AR25" s="143" t="s">
        <v>20</v>
      </c>
      <c r="AS25" s="143" t="s">
        <v>20</v>
      </c>
      <c r="AT25" s="143" t="s">
        <v>20</v>
      </c>
      <c r="AU25" s="521" t="s">
        <v>20</v>
      </c>
      <c r="AV25" s="205"/>
      <c r="AW25" s="6"/>
      <c r="AX25" s="65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2:91" ht="13.5">
      <c r="B26" s="9"/>
      <c r="C26" s="10" t="s">
        <v>70</v>
      </c>
      <c r="D26" s="141">
        <v>171.9</v>
      </c>
      <c r="E26" s="141">
        <v>194.3</v>
      </c>
      <c r="F26" s="141">
        <v>217.3</v>
      </c>
      <c r="G26" s="141">
        <v>219.1</v>
      </c>
      <c r="H26" s="141">
        <v>239.4</v>
      </c>
      <c r="I26" s="141">
        <v>256</v>
      </c>
      <c r="J26" s="141">
        <v>250.1</v>
      </c>
      <c r="K26" s="141">
        <v>247.5</v>
      </c>
      <c r="L26" s="141">
        <v>238.1</v>
      </c>
      <c r="M26" s="141">
        <v>220.1</v>
      </c>
      <c r="N26" s="141">
        <v>185.8</v>
      </c>
      <c r="O26" s="141">
        <v>163.4</v>
      </c>
      <c r="P26" s="141">
        <v>160.1</v>
      </c>
      <c r="Q26" s="141">
        <v>153.2</v>
      </c>
      <c r="R26" s="141">
        <v>170.4</v>
      </c>
      <c r="S26" s="141">
        <v>194.3</v>
      </c>
      <c r="T26" s="141">
        <v>260.6</v>
      </c>
      <c r="U26" s="141">
        <v>291.1</v>
      </c>
      <c r="V26" s="141">
        <v>280.2</v>
      </c>
      <c r="W26" s="141">
        <v>261.7</v>
      </c>
      <c r="X26" s="141">
        <v>253.6</v>
      </c>
      <c r="Y26" s="141">
        <v>229.4</v>
      </c>
      <c r="Z26" s="141">
        <v>239.2</v>
      </c>
      <c r="AA26" s="141">
        <v>240.4</v>
      </c>
      <c r="AB26" s="141">
        <v>253</v>
      </c>
      <c r="AC26" s="143" t="s">
        <v>20</v>
      </c>
      <c r="AD26" s="142" t="s">
        <v>20</v>
      </c>
      <c r="AE26" s="143" t="s">
        <v>20</v>
      </c>
      <c r="AF26" s="143" t="s">
        <v>20</v>
      </c>
      <c r="AG26" s="144" t="s">
        <v>20</v>
      </c>
      <c r="AH26" s="142" t="s">
        <v>20</v>
      </c>
      <c r="AI26" s="143" t="s">
        <v>20</v>
      </c>
      <c r="AJ26" s="143" t="s">
        <v>20</v>
      </c>
      <c r="AK26" s="143" t="s">
        <v>20</v>
      </c>
      <c r="AL26" s="143" t="s">
        <v>20</v>
      </c>
      <c r="AM26" s="144" t="s">
        <v>20</v>
      </c>
      <c r="AN26" s="143" t="s">
        <v>20</v>
      </c>
      <c r="AO26" s="143" t="s">
        <v>20</v>
      </c>
      <c r="AP26" s="142" t="s">
        <v>20</v>
      </c>
      <c r="AQ26" s="142" t="s">
        <v>20</v>
      </c>
      <c r="AR26" s="143" t="s">
        <v>20</v>
      </c>
      <c r="AS26" s="143" t="s">
        <v>20</v>
      </c>
      <c r="AT26" s="143" t="s">
        <v>20</v>
      </c>
      <c r="AU26" s="521" t="s">
        <v>20</v>
      </c>
      <c r="AV26" s="205"/>
      <c r="AW26" s="6"/>
      <c r="AX26" s="65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2:91" ht="13.5">
      <c r="B27" s="4"/>
      <c r="C27" s="11" t="s">
        <v>71</v>
      </c>
      <c r="D27" s="145">
        <v>186.7</v>
      </c>
      <c r="E27" s="145">
        <v>219.8</v>
      </c>
      <c r="F27" s="145">
        <v>246.3</v>
      </c>
      <c r="G27" s="145">
        <v>246.5</v>
      </c>
      <c r="H27" s="145">
        <v>262.4</v>
      </c>
      <c r="I27" s="145">
        <v>265.4</v>
      </c>
      <c r="J27" s="145">
        <v>241.1</v>
      </c>
      <c r="K27" s="145">
        <v>236.9</v>
      </c>
      <c r="L27" s="145">
        <v>233</v>
      </c>
      <c r="M27" s="145">
        <v>208.2</v>
      </c>
      <c r="N27" s="145">
        <v>160.3</v>
      </c>
      <c r="O27" s="145">
        <v>159.6</v>
      </c>
      <c r="P27" s="145">
        <v>170.6</v>
      </c>
      <c r="Q27" s="145">
        <v>172.7</v>
      </c>
      <c r="R27" s="145">
        <v>168.1</v>
      </c>
      <c r="S27" s="145">
        <v>209.5</v>
      </c>
      <c r="T27" s="145">
        <v>218.1</v>
      </c>
      <c r="U27" s="145">
        <v>237.5</v>
      </c>
      <c r="V27" s="145">
        <v>242.8</v>
      </c>
      <c r="W27" s="145">
        <v>250</v>
      </c>
      <c r="X27" s="145">
        <v>254.7</v>
      </c>
      <c r="Y27" s="145">
        <v>260.2</v>
      </c>
      <c r="Z27" s="145">
        <v>259</v>
      </c>
      <c r="AA27" s="145">
        <v>261.2</v>
      </c>
      <c r="AB27" s="145">
        <v>262</v>
      </c>
      <c r="AC27" s="147" t="s">
        <v>20</v>
      </c>
      <c r="AD27" s="142" t="s">
        <v>20</v>
      </c>
      <c r="AE27" s="143" t="s">
        <v>20</v>
      </c>
      <c r="AF27" s="143" t="s">
        <v>20</v>
      </c>
      <c r="AG27" s="144" t="s">
        <v>20</v>
      </c>
      <c r="AH27" s="142" t="s">
        <v>20</v>
      </c>
      <c r="AI27" s="143" t="s">
        <v>20</v>
      </c>
      <c r="AJ27" s="143" t="s">
        <v>20</v>
      </c>
      <c r="AK27" s="143" t="s">
        <v>20</v>
      </c>
      <c r="AL27" s="143" t="s">
        <v>20</v>
      </c>
      <c r="AM27" s="144" t="s">
        <v>20</v>
      </c>
      <c r="AN27" s="143" t="s">
        <v>20</v>
      </c>
      <c r="AO27" s="143" t="s">
        <v>20</v>
      </c>
      <c r="AP27" s="142" t="s">
        <v>20</v>
      </c>
      <c r="AQ27" s="142" t="s">
        <v>20</v>
      </c>
      <c r="AR27" s="143" t="s">
        <v>20</v>
      </c>
      <c r="AS27" s="143" t="s">
        <v>20</v>
      </c>
      <c r="AT27" s="143" t="s">
        <v>20</v>
      </c>
      <c r="AU27" s="521" t="s">
        <v>20</v>
      </c>
      <c r="AV27" s="205"/>
      <c r="AW27" s="6"/>
      <c r="AX27" s="65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</row>
    <row r="28" spans="2:50" ht="13.5">
      <c r="B28" s="4">
        <v>5</v>
      </c>
      <c r="C28" s="15" t="s">
        <v>21</v>
      </c>
      <c r="D28" s="149">
        <v>194.9</v>
      </c>
      <c r="E28" s="149">
        <v>217.4</v>
      </c>
      <c r="F28" s="149">
        <v>228.8</v>
      </c>
      <c r="G28" s="149">
        <v>226.7</v>
      </c>
      <c r="H28" s="149">
        <v>229.5</v>
      </c>
      <c r="I28" s="149">
        <v>227.9</v>
      </c>
      <c r="J28" s="149">
        <v>210</v>
      </c>
      <c r="K28" s="149">
        <v>194.5</v>
      </c>
      <c r="L28" s="149">
        <v>189.9</v>
      </c>
      <c r="M28" s="149">
        <v>176.1</v>
      </c>
      <c r="N28" s="149">
        <v>157.2</v>
      </c>
      <c r="O28" s="149">
        <v>154.8</v>
      </c>
      <c r="P28" s="149">
        <v>146</v>
      </c>
      <c r="Q28" s="149">
        <v>143.3</v>
      </c>
      <c r="R28" s="149">
        <v>163.3</v>
      </c>
      <c r="S28" s="149">
        <v>166.7</v>
      </c>
      <c r="T28" s="149">
        <v>178</v>
      </c>
      <c r="U28" s="149">
        <v>192.1</v>
      </c>
      <c r="V28" s="149">
        <v>197.4</v>
      </c>
      <c r="W28" s="149">
        <v>195.9</v>
      </c>
      <c r="X28" s="149">
        <v>187.5</v>
      </c>
      <c r="Y28" s="149">
        <v>180.8</v>
      </c>
      <c r="Z28" s="149">
        <v>176.5</v>
      </c>
      <c r="AA28" s="149">
        <v>183.9</v>
      </c>
      <c r="AB28" s="149">
        <v>197.1</v>
      </c>
      <c r="AC28" s="149">
        <v>195.2</v>
      </c>
      <c r="AD28" s="235">
        <v>188.3</v>
      </c>
      <c r="AE28" s="234">
        <v>177.9</v>
      </c>
      <c r="AF28" s="234">
        <v>159.3</v>
      </c>
      <c r="AG28" s="236">
        <v>150.6</v>
      </c>
      <c r="AH28" s="235">
        <v>161.8</v>
      </c>
      <c r="AI28" s="234">
        <v>159.9</v>
      </c>
      <c r="AJ28" s="234">
        <v>159.2</v>
      </c>
      <c r="AK28" s="234">
        <v>171.5</v>
      </c>
      <c r="AL28" s="234">
        <v>172.2</v>
      </c>
      <c r="AM28" s="236">
        <v>171.5</v>
      </c>
      <c r="AN28" s="234">
        <v>170.3</v>
      </c>
      <c r="AO28" s="234">
        <v>169.5</v>
      </c>
      <c r="AP28" s="235">
        <v>168.5</v>
      </c>
      <c r="AQ28" s="235">
        <v>170.2</v>
      </c>
      <c r="AR28" s="234">
        <v>181</v>
      </c>
      <c r="AS28" s="234">
        <v>177.1</v>
      </c>
      <c r="AT28" s="234">
        <v>169.1</v>
      </c>
      <c r="AU28" s="523">
        <v>172.9</v>
      </c>
      <c r="AV28" s="232"/>
      <c r="AW28" s="6"/>
      <c r="AX28" s="65"/>
    </row>
    <row r="29" spans="2:50" ht="13.5">
      <c r="B29" s="4">
        <v>6</v>
      </c>
      <c r="C29" s="15" t="s">
        <v>22</v>
      </c>
      <c r="D29" s="153">
        <v>81.4</v>
      </c>
      <c r="E29" s="153">
        <v>72.9</v>
      </c>
      <c r="F29" s="153">
        <v>61.5</v>
      </c>
      <c r="G29" s="153">
        <v>74.8</v>
      </c>
      <c r="H29" s="153">
        <v>83</v>
      </c>
      <c r="I29" s="153">
        <v>93.4</v>
      </c>
      <c r="J29" s="153">
        <v>102.8</v>
      </c>
      <c r="K29" s="153">
        <v>111.4</v>
      </c>
      <c r="L29" s="153">
        <v>117.6</v>
      </c>
      <c r="M29" s="153">
        <v>122.3</v>
      </c>
      <c r="N29" s="153">
        <v>112.7</v>
      </c>
      <c r="O29" s="153">
        <v>110.3</v>
      </c>
      <c r="P29" s="153">
        <v>113</v>
      </c>
      <c r="Q29" s="153">
        <v>111</v>
      </c>
      <c r="R29" s="153">
        <v>135.3</v>
      </c>
      <c r="S29" s="153">
        <v>139.7</v>
      </c>
      <c r="T29" s="153">
        <v>154.3</v>
      </c>
      <c r="U29" s="153">
        <v>156.7</v>
      </c>
      <c r="V29" s="153">
        <v>150.4</v>
      </c>
      <c r="W29" s="153">
        <v>150.6</v>
      </c>
      <c r="X29" s="153">
        <v>156.6</v>
      </c>
      <c r="Y29" s="153">
        <v>147</v>
      </c>
      <c r="Z29" s="153">
        <v>145.2</v>
      </c>
      <c r="AA29" s="153">
        <v>150.2</v>
      </c>
      <c r="AB29" s="153">
        <v>168</v>
      </c>
      <c r="AC29" s="153">
        <v>172.8</v>
      </c>
      <c r="AD29" s="235">
        <v>168.5</v>
      </c>
      <c r="AE29" s="234">
        <v>166.2</v>
      </c>
      <c r="AF29" s="234">
        <v>150.3</v>
      </c>
      <c r="AG29" s="236">
        <v>142.2</v>
      </c>
      <c r="AH29" s="235">
        <v>138.9</v>
      </c>
      <c r="AI29" s="234">
        <v>140.1</v>
      </c>
      <c r="AJ29" s="234">
        <v>146.3</v>
      </c>
      <c r="AK29" s="234">
        <v>148.2</v>
      </c>
      <c r="AL29" s="234">
        <v>151</v>
      </c>
      <c r="AM29" s="236">
        <v>161.2</v>
      </c>
      <c r="AN29" s="234">
        <v>171.8</v>
      </c>
      <c r="AO29" s="234">
        <v>175.1</v>
      </c>
      <c r="AP29" s="235">
        <v>176.3</v>
      </c>
      <c r="AQ29" s="235">
        <v>181.7</v>
      </c>
      <c r="AR29" s="234">
        <v>194.2</v>
      </c>
      <c r="AS29" s="234">
        <v>189.7</v>
      </c>
      <c r="AT29" s="234">
        <v>183.6</v>
      </c>
      <c r="AU29" s="523">
        <v>184.2</v>
      </c>
      <c r="AV29" s="232"/>
      <c r="AW29" s="6"/>
      <c r="AX29" s="65"/>
    </row>
    <row r="30" spans="2:50" ht="13.5">
      <c r="B30" s="4">
        <v>7</v>
      </c>
      <c r="C30" s="15" t="s">
        <v>23</v>
      </c>
      <c r="D30" s="233" t="s">
        <v>20</v>
      </c>
      <c r="E30" s="233" t="s">
        <v>20</v>
      </c>
      <c r="F30" s="233" t="s">
        <v>20</v>
      </c>
      <c r="G30" s="233" t="s">
        <v>20</v>
      </c>
      <c r="H30" s="233" t="s">
        <v>20</v>
      </c>
      <c r="I30" s="233" t="s">
        <v>20</v>
      </c>
      <c r="J30" s="233" t="s">
        <v>20</v>
      </c>
      <c r="K30" s="233" t="s">
        <v>20</v>
      </c>
      <c r="L30" s="233" t="s">
        <v>20</v>
      </c>
      <c r="M30" s="233" t="s">
        <v>20</v>
      </c>
      <c r="N30" s="233" t="s">
        <v>20</v>
      </c>
      <c r="O30" s="233" t="s">
        <v>20</v>
      </c>
      <c r="P30" s="233" t="s">
        <v>20</v>
      </c>
      <c r="Q30" s="233" t="s">
        <v>20</v>
      </c>
      <c r="R30" s="233" t="s">
        <v>20</v>
      </c>
      <c r="S30" s="233" t="s">
        <v>20</v>
      </c>
      <c r="T30" s="233" t="s">
        <v>20</v>
      </c>
      <c r="U30" s="233" t="s">
        <v>20</v>
      </c>
      <c r="V30" s="233" t="s">
        <v>20</v>
      </c>
      <c r="W30" s="233" t="s">
        <v>20</v>
      </c>
      <c r="X30" s="233" t="s">
        <v>20</v>
      </c>
      <c r="Y30" s="233" t="s">
        <v>20</v>
      </c>
      <c r="Z30" s="233" t="s">
        <v>20</v>
      </c>
      <c r="AA30" s="233" t="s">
        <v>20</v>
      </c>
      <c r="AB30" s="233" t="s">
        <v>20</v>
      </c>
      <c r="AC30" s="233" t="s">
        <v>20</v>
      </c>
      <c r="AD30" s="234">
        <v>239.4</v>
      </c>
      <c r="AE30" s="234">
        <v>225.6</v>
      </c>
      <c r="AF30" s="234">
        <v>211.1</v>
      </c>
      <c r="AG30" s="236">
        <v>198.1</v>
      </c>
      <c r="AH30" s="235">
        <v>183.2</v>
      </c>
      <c r="AI30" s="234">
        <v>171.4</v>
      </c>
      <c r="AJ30" s="234">
        <v>170.8</v>
      </c>
      <c r="AK30" s="234">
        <v>163.6</v>
      </c>
      <c r="AL30" s="234">
        <v>153.4</v>
      </c>
      <c r="AM30" s="236">
        <v>146.5</v>
      </c>
      <c r="AN30" s="234">
        <v>143.5</v>
      </c>
      <c r="AO30" s="234">
        <v>140.4</v>
      </c>
      <c r="AP30" s="235">
        <v>154.5</v>
      </c>
      <c r="AQ30" s="235">
        <v>166.9</v>
      </c>
      <c r="AR30" s="234">
        <v>174.9</v>
      </c>
      <c r="AS30" s="234">
        <v>177.6</v>
      </c>
      <c r="AT30" s="234">
        <v>169.9</v>
      </c>
      <c r="AU30" s="523">
        <v>163</v>
      </c>
      <c r="AV30" s="232"/>
      <c r="AW30" s="6"/>
      <c r="AX30" s="65"/>
    </row>
    <row r="31" spans="2:50" ht="13.5">
      <c r="B31" s="12"/>
      <c r="C31" s="36" t="s">
        <v>23</v>
      </c>
      <c r="D31" s="154">
        <v>165.4</v>
      </c>
      <c r="E31" s="154">
        <v>158.6</v>
      </c>
      <c r="F31" s="154">
        <v>150.7</v>
      </c>
      <c r="G31" s="154">
        <v>152.4</v>
      </c>
      <c r="H31" s="154">
        <v>144.6</v>
      </c>
      <c r="I31" s="154">
        <v>147.9</v>
      </c>
      <c r="J31" s="154">
        <v>136.2</v>
      </c>
      <c r="K31" s="154">
        <v>130.7</v>
      </c>
      <c r="L31" s="154">
        <v>127.3</v>
      </c>
      <c r="M31" s="154">
        <v>120.1</v>
      </c>
      <c r="N31" s="154">
        <v>106.5</v>
      </c>
      <c r="O31" s="154">
        <v>113.3</v>
      </c>
      <c r="P31" s="154">
        <v>127.4</v>
      </c>
      <c r="Q31" s="154">
        <v>136.2</v>
      </c>
      <c r="R31" s="154">
        <v>156.4</v>
      </c>
      <c r="S31" s="154">
        <v>180.1</v>
      </c>
      <c r="T31" s="154">
        <v>189.9</v>
      </c>
      <c r="U31" s="154">
        <v>208.5</v>
      </c>
      <c r="V31" s="154">
        <v>219.4</v>
      </c>
      <c r="W31" s="154">
        <v>224.5</v>
      </c>
      <c r="X31" s="154">
        <v>222.5</v>
      </c>
      <c r="Y31" s="154">
        <v>226.5</v>
      </c>
      <c r="Z31" s="154">
        <v>229.5</v>
      </c>
      <c r="AA31" s="154">
        <v>233.1</v>
      </c>
      <c r="AB31" s="154">
        <v>246.2</v>
      </c>
      <c r="AC31" s="154">
        <v>243.5</v>
      </c>
      <c r="AD31" s="237" t="s">
        <v>20</v>
      </c>
      <c r="AE31" s="139" t="s">
        <v>20</v>
      </c>
      <c r="AF31" s="139" t="s">
        <v>20</v>
      </c>
      <c r="AG31" s="140" t="s">
        <v>20</v>
      </c>
      <c r="AH31" s="138" t="s">
        <v>20</v>
      </c>
      <c r="AI31" s="139" t="s">
        <v>20</v>
      </c>
      <c r="AJ31" s="139" t="s">
        <v>20</v>
      </c>
      <c r="AK31" s="139" t="s">
        <v>20</v>
      </c>
      <c r="AL31" s="139" t="s">
        <v>20</v>
      </c>
      <c r="AM31" s="140" t="s">
        <v>20</v>
      </c>
      <c r="AN31" s="139" t="s">
        <v>20</v>
      </c>
      <c r="AO31" s="139" t="s">
        <v>20</v>
      </c>
      <c r="AP31" s="138" t="s">
        <v>20</v>
      </c>
      <c r="AQ31" s="138" t="s">
        <v>20</v>
      </c>
      <c r="AR31" s="139" t="s">
        <v>20</v>
      </c>
      <c r="AS31" s="139" t="s">
        <v>20</v>
      </c>
      <c r="AT31" s="139" t="s">
        <v>20</v>
      </c>
      <c r="AU31" s="520" t="s">
        <v>20</v>
      </c>
      <c r="AV31" s="206"/>
      <c r="AW31" s="6"/>
      <c r="AX31" s="65"/>
    </row>
    <row r="32" spans="2:50" ht="13.5">
      <c r="B32" s="16"/>
      <c r="C32" s="10" t="s">
        <v>35</v>
      </c>
      <c r="D32" s="155">
        <v>119.5</v>
      </c>
      <c r="E32" s="155">
        <v>111.8</v>
      </c>
      <c r="F32" s="155">
        <v>103.6</v>
      </c>
      <c r="G32" s="155">
        <v>105.6</v>
      </c>
      <c r="H32" s="155">
        <v>112.4</v>
      </c>
      <c r="I32" s="155">
        <v>116.3</v>
      </c>
      <c r="J32" s="155">
        <v>116.2</v>
      </c>
      <c r="K32" s="155">
        <v>112.9</v>
      </c>
      <c r="L32" s="155">
        <v>121.7</v>
      </c>
      <c r="M32" s="155">
        <v>122.6</v>
      </c>
      <c r="N32" s="155">
        <v>102.4</v>
      </c>
      <c r="O32" s="155">
        <v>100.1</v>
      </c>
      <c r="P32" s="155">
        <v>104</v>
      </c>
      <c r="Q32" s="155">
        <v>100.3</v>
      </c>
      <c r="R32" s="155">
        <v>127.5</v>
      </c>
      <c r="S32" s="155">
        <v>155</v>
      </c>
      <c r="T32" s="155">
        <v>162.7</v>
      </c>
      <c r="U32" s="155">
        <v>161.5</v>
      </c>
      <c r="V32" s="155">
        <v>151.6</v>
      </c>
      <c r="W32" s="155">
        <v>152.2</v>
      </c>
      <c r="X32" s="155">
        <v>150.5</v>
      </c>
      <c r="Y32" s="155">
        <v>154.7</v>
      </c>
      <c r="Z32" s="155">
        <v>170.3</v>
      </c>
      <c r="AA32" s="155">
        <v>188.5</v>
      </c>
      <c r="AB32" s="155">
        <v>232.4</v>
      </c>
      <c r="AC32" s="155">
        <v>253.6</v>
      </c>
      <c r="AD32" s="216" t="s">
        <v>20</v>
      </c>
      <c r="AE32" s="143" t="s">
        <v>20</v>
      </c>
      <c r="AF32" s="143" t="s">
        <v>20</v>
      </c>
      <c r="AG32" s="144" t="s">
        <v>20</v>
      </c>
      <c r="AH32" s="142" t="s">
        <v>20</v>
      </c>
      <c r="AI32" s="143" t="s">
        <v>20</v>
      </c>
      <c r="AJ32" s="143" t="s">
        <v>20</v>
      </c>
      <c r="AK32" s="143" t="s">
        <v>20</v>
      </c>
      <c r="AL32" s="143" t="s">
        <v>20</v>
      </c>
      <c r="AM32" s="144" t="s">
        <v>20</v>
      </c>
      <c r="AN32" s="143" t="s">
        <v>20</v>
      </c>
      <c r="AO32" s="143" t="s">
        <v>20</v>
      </c>
      <c r="AP32" s="142" t="s">
        <v>20</v>
      </c>
      <c r="AQ32" s="142" t="s">
        <v>20</v>
      </c>
      <c r="AR32" s="143" t="s">
        <v>20</v>
      </c>
      <c r="AS32" s="143" t="s">
        <v>20</v>
      </c>
      <c r="AT32" s="143" t="s">
        <v>20</v>
      </c>
      <c r="AU32" s="521" t="s">
        <v>20</v>
      </c>
      <c r="AV32" s="205"/>
      <c r="AW32" s="6"/>
      <c r="AX32" s="65"/>
    </row>
    <row r="33" spans="2:50" ht="13.5">
      <c r="B33" s="16"/>
      <c r="C33" s="10" t="s">
        <v>36</v>
      </c>
      <c r="D33" s="151">
        <v>162.8</v>
      </c>
      <c r="E33" s="151">
        <v>149.3</v>
      </c>
      <c r="F33" s="151">
        <v>147.3</v>
      </c>
      <c r="G33" s="151">
        <v>137.2</v>
      </c>
      <c r="H33" s="151">
        <v>148.3</v>
      </c>
      <c r="I33" s="151">
        <v>158.3</v>
      </c>
      <c r="J33" s="151">
        <v>155.9</v>
      </c>
      <c r="K33" s="151">
        <v>144.6</v>
      </c>
      <c r="L33" s="151">
        <v>142.2</v>
      </c>
      <c r="M33" s="151">
        <v>138.5</v>
      </c>
      <c r="N33" s="151">
        <v>115.7</v>
      </c>
      <c r="O33" s="151">
        <v>105.8</v>
      </c>
      <c r="P33" s="151">
        <v>112.5</v>
      </c>
      <c r="Q33" s="151">
        <v>107.1</v>
      </c>
      <c r="R33" s="151">
        <v>98.7</v>
      </c>
      <c r="S33" s="151">
        <v>130.9</v>
      </c>
      <c r="T33" s="151">
        <v>138.1</v>
      </c>
      <c r="U33" s="151">
        <v>135.1</v>
      </c>
      <c r="V33" s="151">
        <v>143.7</v>
      </c>
      <c r="W33" s="151">
        <v>142</v>
      </c>
      <c r="X33" s="151">
        <v>152.3</v>
      </c>
      <c r="Y33" s="151">
        <v>156.6</v>
      </c>
      <c r="Z33" s="151">
        <v>160.2</v>
      </c>
      <c r="AA33" s="151">
        <v>172.4</v>
      </c>
      <c r="AB33" s="151">
        <v>200.8</v>
      </c>
      <c r="AC33" s="151">
        <v>224</v>
      </c>
      <c r="AD33" s="142" t="s">
        <v>20</v>
      </c>
      <c r="AE33" s="143" t="s">
        <v>20</v>
      </c>
      <c r="AF33" s="143" t="s">
        <v>20</v>
      </c>
      <c r="AG33" s="144" t="s">
        <v>20</v>
      </c>
      <c r="AH33" s="142" t="s">
        <v>20</v>
      </c>
      <c r="AI33" s="143" t="s">
        <v>20</v>
      </c>
      <c r="AJ33" s="143" t="s">
        <v>20</v>
      </c>
      <c r="AK33" s="143" t="s">
        <v>20</v>
      </c>
      <c r="AL33" s="143" t="s">
        <v>20</v>
      </c>
      <c r="AM33" s="144" t="s">
        <v>20</v>
      </c>
      <c r="AN33" s="143" t="s">
        <v>20</v>
      </c>
      <c r="AO33" s="143" t="s">
        <v>20</v>
      </c>
      <c r="AP33" s="142" t="s">
        <v>20</v>
      </c>
      <c r="AQ33" s="142" t="s">
        <v>20</v>
      </c>
      <c r="AR33" s="143" t="s">
        <v>20</v>
      </c>
      <c r="AS33" s="143" t="s">
        <v>20</v>
      </c>
      <c r="AT33" s="143" t="s">
        <v>20</v>
      </c>
      <c r="AU33" s="521" t="s">
        <v>20</v>
      </c>
      <c r="AV33" s="205"/>
      <c r="AW33" s="6"/>
      <c r="AX33" s="65"/>
    </row>
    <row r="34" spans="2:50" ht="13.5">
      <c r="B34" s="16"/>
      <c r="C34" s="10" t="s">
        <v>37</v>
      </c>
      <c r="D34" s="151">
        <v>134.3</v>
      </c>
      <c r="E34" s="151">
        <v>143.6</v>
      </c>
      <c r="F34" s="151">
        <v>166.5</v>
      </c>
      <c r="G34" s="151">
        <v>173.9</v>
      </c>
      <c r="H34" s="151">
        <v>186.2</v>
      </c>
      <c r="I34" s="151">
        <v>194.6</v>
      </c>
      <c r="J34" s="151">
        <v>200</v>
      </c>
      <c r="K34" s="151">
        <v>210.7</v>
      </c>
      <c r="L34" s="151">
        <v>209.9</v>
      </c>
      <c r="M34" s="151">
        <v>192.9</v>
      </c>
      <c r="N34" s="151">
        <v>183.3</v>
      </c>
      <c r="O34" s="151">
        <v>183</v>
      </c>
      <c r="P34" s="151">
        <v>172</v>
      </c>
      <c r="Q34" s="151">
        <v>154.9</v>
      </c>
      <c r="R34" s="151">
        <v>142.6</v>
      </c>
      <c r="S34" s="151">
        <v>165.6</v>
      </c>
      <c r="T34" s="151">
        <v>159.2</v>
      </c>
      <c r="U34" s="151">
        <v>159.3</v>
      </c>
      <c r="V34" s="151">
        <v>175.2</v>
      </c>
      <c r="W34" s="151">
        <v>180.1</v>
      </c>
      <c r="X34" s="151">
        <v>173</v>
      </c>
      <c r="Y34" s="151">
        <v>170</v>
      </c>
      <c r="Z34" s="151">
        <v>172.9</v>
      </c>
      <c r="AA34" s="151">
        <v>195.3</v>
      </c>
      <c r="AB34" s="151">
        <v>214.1</v>
      </c>
      <c r="AC34" s="151">
        <v>218.2</v>
      </c>
      <c r="AD34" s="142" t="s">
        <v>20</v>
      </c>
      <c r="AE34" s="143" t="s">
        <v>20</v>
      </c>
      <c r="AF34" s="143" t="s">
        <v>20</v>
      </c>
      <c r="AG34" s="144" t="s">
        <v>20</v>
      </c>
      <c r="AH34" s="142" t="s">
        <v>20</v>
      </c>
      <c r="AI34" s="143" t="s">
        <v>20</v>
      </c>
      <c r="AJ34" s="143" t="s">
        <v>20</v>
      </c>
      <c r="AK34" s="143" t="s">
        <v>20</v>
      </c>
      <c r="AL34" s="143" t="s">
        <v>20</v>
      </c>
      <c r="AM34" s="144" t="s">
        <v>20</v>
      </c>
      <c r="AN34" s="143" t="s">
        <v>20</v>
      </c>
      <c r="AO34" s="143" t="s">
        <v>20</v>
      </c>
      <c r="AP34" s="142" t="s">
        <v>20</v>
      </c>
      <c r="AQ34" s="142" t="s">
        <v>20</v>
      </c>
      <c r="AR34" s="143" t="s">
        <v>20</v>
      </c>
      <c r="AS34" s="143" t="s">
        <v>20</v>
      </c>
      <c r="AT34" s="143" t="s">
        <v>20</v>
      </c>
      <c r="AU34" s="521" t="s">
        <v>20</v>
      </c>
      <c r="AV34" s="205"/>
      <c r="AW34" s="6"/>
      <c r="AX34" s="65"/>
    </row>
    <row r="35" spans="2:50" ht="13.5">
      <c r="B35" s="16"/>
      <c r="C35" s="10" t="s">
        <v>38</v>
      </c>
      <c r="D35" s="151">
        <v>243</v>
      </c>
      <c r="E35" s="151">
        <v>246.5</v>
      </c>
      <c r="F35" s="151">
        <v>253.6</v>
      </c>
      <c r="G35" s="151">
        <v>252.1</v>
      </c>
      <c r="H35" s="151">
        <v>253.2</v>
      </c>
      <c r="I35" s="151">
        <v>239</v>
      </c>
      <c r="J35" s="151">
        <v>207.3</v>
      </c>
      <c r="K35" s="151">
        <v>192</v>
      </c>
      <c r="L35" s="151">
        <v>177.5</v>
      </c>
      <c r="M35" s="151">
        <v>155.7</v>
      </c>
      <c r="N35" s="151">
        <v>140.4</v>
      </c>
      <c r="O35" s="151">
        <v>126</v>
      </c>
      <c r="P35" s="151">
        <v>122.7</v>
      </c>
      <c r="Q35" s="151">
        <v>116</v>
      </c>
      <c r="R35" s="151">
        <v>137.6</v>
      </c>
      <c r="S35" s="151">
        <v>151.7</v>
      </c>
      <c r="T35" s="151">
        <v>160.7</v>
      </c>
      <c r="U35" s="151">
        <v>159.7</v>
      </c>
      <c r="V35" s="151">
        <v>157.1</v>
      </c>
      <c r="W35" s="151">
        <v>158.4</v>
      </c>
      <c r="X35" s="151">
        <v>160.8</v>
      </c>
      <c r="Y35" s="151">
        <v>163</v>
      </c>
      <c r="Z35" s="151">
        <v>163.9</v>
      </c>
      <c r="AA35" s="151">
        <v>171.9</v>
      </c>
      <c r="AB35" s="151">
        <v>196.3</v>
      </c>
      <c r="AC35" s="151">
        <v>204.1</v>
      </c>
      <c r="AD35" s="142" t="s">
        <v>20</v>
      </c>
      <c r="AE35" s="143" t="s">
        <v>20</v>
      </c>
      <c r="AF35" s="143" t="s">
        <v>20</v>
      </c>
      <c r="AG35" s="144" t="s">
        <v>20</v>
      </c>
      <c r="AH35" s="142" t="s">
        <v>20</v>
      </c>
      <c r="AI35" s="143" t="s">
        <v>20</v>
      </c>
      <c r="AJ35" s="143" t="s">
        <v>20</v>
      </c>
      <c r="AK35" s="143" t="s">
        <v>20</v>
      </c>
      <c r="AL35" s="143" t="s">
        <v>20</v>
      </c>
      <c r="AM35" s="144" t="s">
        <v>20</v>
      </c>
      <c r="AN35" s="143" t="s">
        <v>20</v>
      </c>
      <c r="AO35" s="143" t="s">
        <v>20</v>
      </c>
      <c r="AP35" s="142" t="s">
        <v>20</v>
      </c>
      <c r="AQ35" s="142" t="s">
        <v>20</v>
      </c>
      <c r="AR35" s="143" t="s">
        <v>20</v>
      </c>
      <c r="AS35" s="143" t="s">
        <v>20</v>
      </c>
      <c r="AT35" s="143" t="s">
        <v>20</v>
      </c>
      <c r="AU35" s="521" t="s">
        <v>20</v>
      </c>
      <c r="AV35" s="205"/>
      <c r="AW35" s="6"/>
      <c r="AX35" s="65"/>
    </row>
    <row r="36" spans="2:50" ht="13.5">
      <c r="B36" s="16"/>
      <c r="C36" s="10" t="s">
        <v>39</v>
      </c>
      <c r="D36" s="151">
        <v>125.6</v>
      </c>
      <c r="E36" s="151">
        <v>136.3</v>
      </c>
      <c r="F36" s="151">
        <v>147</v>
      </c>
      <c r="G36" s="151">
        <v>158.2</v>
      </c>
      <c r="H36" s="151">
        <v>177.8</v>
      </c>
      <c r="I36" s="151">
        <v>184.1</v>
      </c>
      <c r="J36" s="151">
        <v>182.2</v>
      </c>
      <c r="K36" s="151">
        <v>184.7</v>
      </c>
      <c r="L36" s="151">
        <v>177.5</v>
      </c>
      <c r="M36" s="151">
        <v>166.7</v>
      </c>
      <c r="N36" s="151">
        <v>144.6</v>
      </c>
      <c r="O36" s="151">
        <v>133.1</v>
      </c>
      <c r="P36" s="151">
        <v>137.8</v>
      </c>
      <c r="Q36" s="151">
        <v>136.2</v>
      </c>
      <c r="R36" s="151">
        <v>137.9</v>
      </c>
      <c r="S36" s="151">
        <v>149.1</v>
      </c>
      <c r="T36" s="151">
        <v>150</v>
      </c>
      <c r="U36" s="151">
        <v>161.3</v>
      </c>
      <c r="V36" s="151">
        <v>159.5</v>
      </c>
      <c r="W36" s="151">
        <v>167.6</v>
      </c>
      <c r="X36" s="151">
        <v>188.5</v>
      </c>
      <c r="Y36" s="151">
        <v>164.8</v>
      </c>
      <c r="Z36" s="151">
        <v>195.6</v>
      </c>
      <c r="AA36" s="151">
        <v>212.2</v>
      </c>
      <c r="AB36" s="151">
        <v>229.9</v>
      </c>
      <c r="AC36" s="151">
        <v>248.2</v>
      </c>
      <c r="AD36" s="142" t="s">
        <v>20</v>
      </c>
      <c r="AE36" s="143" t="s">
        <v>20</v>
      </c>
      <c r="AF36" s="143" t="s">
        <v>20</v>
      </c>
      <c r="AG36" s="144" t="s">
        <v>20</v>
      </c>
      <c r="AH36" s="142" t="s">
        <v>20</v>
      </c>
      <c r="AI36" s="143" t="s">
        <v>20</v>
      </c>
      <c r="AJ36" s="143" t="s">
        <v>20</v>
      </c>
      <c r="AK36" s="143" t="s">
        <v>20</v>
      </c>
      <c r="AL36" s="143" t="s">
        <v>20</v>
      </c>
      <c r="AM36" s="144" t="s">
        <v>20</v>
      </c>
      <c r="AN36" s="143" t="s">
        <v>20</v>
      </c>
      <c r="AO36" s="143" t="s">
        <v>20</v>
      </c>
      <c r="AP36" s="142" t="s">
        <v>20</v>
      </c>
      <c r="AQ36" s="142" t="s">
        <v>20</v>
      </c>
      <c r="AR36" s="143" t="s">
        <v>20</v>
      </c>
      <c r="AS36" s="143" t="s">
        <v>20</v>
      </c>
      <c r="AT36" s="143" t="s">
        <v>20</v>
      </c>
      <c r="AU36" s="521" t="s">
        <v>20</v>
      </c>
      <c r="AV36" s="205"/>
      <c r="AW36" s="6"/>
      <c r="AX36" s="65"/>
    </row>
    <row r="37" spans="2:50" ht="13.5">
      <c r="B37" s="16"/>
      <c r="C37" s="10" t="s">
        <v>41</v>
      </c>
      <c r="D37" s="151">
        <v>128</v>
      </c>
      <c r="E37" s="151">
        <v>140.8</v>
      </c>
      <c r="F37" s="151">
        <v>161.8</v>
      </c>
      <c r="G37" s="151">
        <v>172.7</v>
      </c>
      <c r="H37" s="151">
        <v>184</v>
      </c>
      <c r="I37" s="151">
        <v>190.1</v>
      </c>
      <c r="J37" s="151">
        <v>190</v>
      </c>
      <c r="K37" s="151">
        <v>206.9</v>
      </c>
      <c r="L37" s="151">
        <v>210.6</v>
      </c>
      <c r="M37" s="151">
        <v>197.7</v>
      </c>
      <c r="N37" s="151">
        <v>178.2</v>
      </c>
      <c r="O37" s="151">
        <v>179</v>
      </c>
      <c r="P37" s="151">
        <v>191.3</v>
      </c>
      <c r="Q37" s="151">
        <v>171.8</v>
      </c>
      <c r="R37" s="151">
        <v>184.9</v>
      </c>
      <c r="S37" s="151">
        <v>223.2</v>
      </c>
      <c r="T37" s="151">
        <v>228.6</v>
      </c>
      <c r="U37" s="151">
        <v>241.7</v>
      </c>
      <c r="V37" s="151">
        <v>250.6</v>
      </c>
      <c r="W37" s="151">
        <v>234.5</v>
      </c>
      <c r="X37" s="151">
        <v>235.6</v>
      </c>
      <c r="Y37" s="151">
        <v>229.8</v>
      </c>
      <c r="Z37" s="151">
        <v>238.2</v>
      </c>
      <c r="AA37" s="151">
        <v>253.4</v>
      </c>
      <c r="AB37" s="151">
        <v>264.5</v>
      </c>
      <c r="AC37" s="151">
        <v>276.1</v>
      </c>
      <c r="AD37" s="142" t="s">
        <v>20</v>
      </c>
      <c r="AE37" s="143" t="s">
        <v>20</v>
      </c>
      <c r="AF37" s="143" t="s">
        <v>20</v>
      </c>
      <c r="AG37" s="144" t="s">
        <v>20</v>
      </c>
      <c r="AH37" s="142" t="s">
        <v>20</v>
      </c>
      <c r="AI37" s="143" t="s">
        <v>20</v>
      </c>
      <c r="AJ37" s="143" t="s">
        <v>20</v>
      </c>
      <c r="AK37" s="143" t="s">
        <v>20</v>
      </c>
      <c r="AL37" s="143" t="s">
        <v>20</v>
      </c>
      <c r="AM37" s="144" t="s">
        <v>20</v>
      </c>
      <c r="AN37" s="143" t="s">
        <v>20</v>
      </c>
      <c r="AO37" s="143" t="s">
        <v>20</v>
      </c>
      <c r="AP37" s="142" t="s">
        <v>20</v>
      </c>
      <c r="AQ37" s="142" t="s">
        <v>20</v>
      </c>
      <c r="AR37" s="143" t="s">
        <v>20</v>
      </c>
      <c r="AS37" s="143" t="s">
        <v>20</v>
      </c>
      <c r="AT37" s="143" t="s">
        <v>20</v>
      </c>
      <c r="AU37" s="521" t="s">
        <v>20</v>
      </c>
      <c r="AV37" s="205"/>
      <c r="AW37" s="6"/>
      <c r="AX37" s="65"/>
    </row>
    <row r="38" spans="2:50" ht="13.5">
      <c r="B38" s="13"/>
      <c r="C38" s="5" t="s">
        <v>42</v>
      </c>
      <c r="D38" s="152">
        <v>120.2</v>
      </c>
      <c r="E38" s="152">
        <v>120.6</v>
      </c>
      <c r="F38" s="152">
        <v>125.1</v>
      </c>
      <c r="G38" s="152">
        <v>143.7</v>
      </c>
      <c r="H38" s="152">
        <v>159.7</v>
      </c>
      <c r="I38" s="152">
        <v>178.4</v>
      </c>
      <c r="J38" s="152">
        <v>183.5</v>
      </c>
      <c r="K38" s="152">
        <v>183.7</v>
      </c>
      <c r="L38" s="152">
        <v>185</v>
      </c>
      <c r="M38" s="152">
        <v>179.1</v>
      </c>
      <c r="N38" s="152">
        <v>162.3</v>
      </c>
      <c r="O38" s="152">
        <v>154.3</v>
      </c>
      <c r="P38" s="152">
        <v>150.4</v>
      </c>
      <c r="Q38" s="152">
        <v>140.4</v>
      </c>
      <c r="R38" s="152">
        <v>143.7</v>
      </c>
      <c r="S38" s="152">
        <v>151.1</v>
      </c>
      <c r="T38" s="152">
        <v>154.3</v>
      </c>
      <c r="U38" s="152">
        <v>191.5</v>
      </c>
      <c r="V38" s="152">
        <v>201.4</v>
      </c>
      <c r="W38" s="152">
        <v>200.1</v>
      </c>
      <c r="X38" s="152">
        <v>213.4</v>
      </c>
      <c r="Y38" s="152">
        <v>233.3</v>
      </c>
      <c r="Z38" s="152">
        <v>233.7</v>
      </c>
      <c r="AA38" s="152">
        <v>272.1</v>
      </c>
      <c r="AB38" s="152">
        <v>305.2</v>
      </c>
      <c r="AC38" s="152">
        <v>300.1</v>
      </c>
      <c r="AD38" s="197" t="s">
        <v>20</v>
      </c>
      <c r="AE38" s="143" t="s">
        <v>20</v>
      </c>
      <c r="AF38" s="143" t="s">
        <v>20</v>
      </c>
      <c r="AG38" s="144" t="s">
        <v>20</v>
      </c>
      <c r="AH38" s="142" t="s">
        <v>20</v>
      </c>
      <c r="AI38" s="143" t="s">
        <v>20</v>
      </c>
      <c r="AJ38" s="143" t="s">
        <v>20</v>
      </c>
      <c r="AK38" s="143" t="s">
        <v>20</v>
      </c>
      <c r="AL38" s="143" t="s">
        <v>20</v>
      </c>
      <c r="AM38" s="144" t="s">
        <v>20</v>
      </c>
      <c r="AN38" s="143" t="s">
        <v>20</v>
      </c>
      <c r="AO38" s="143" t="s">
        <v>20</v>
      </c>
      <c r="AP38" s="142" t="s">
        <v>20</v>
      </c>
      <c r="AQ38" s="142" t="s">
        <v>20</v>
      </c>
      <c r="AR38" s="143" t="s">
        <v>20</v>
      </c>
      <c r="AS38" s="143" t="s">
        <v>20</v>
      </c>
      <c r="AT38" s="143" t="s">
        <v>20</v>
      </c>
      <c r="AU38" s="521" t="s">
        <v>20</v>
      </c>
      <c r="AV38" s="205"/>
      <c r="AW38" s="6"/>
      <c r="AX38" s="65"/>
    </row>
    <row r="39" spans="2:50" ht="13.5">
      <c r="B39" s="4">
        <v>8</v>
      </c>
      <c r="C39" s="15" t="s">
        <v>25</v>
      </c>
      <c r="D39" s="233" t="s">
        <v>20</v>
      </c>
      <c r="E39" s="233" t="s">
        <v>20</v>
      </c>
      <c r="F39" s="233" t="s">
        <v>20</v>
      </c>
      <c r="G39" s="233" t="s">
        <v>20</v>
      </c>
      <c r="H39" s="233" t="s">
        <v>20</v>
      </c>
      <c r="I39" s="233" t="s">
        <v>20</v>
      </c>
      <c r="J39" s="233" t="s">
        <v>20</v>
      </c>
      <c r="K39" s="233" t="s">
        <v>20</v>
      </c>
      <c r="L39" s="233" t="s">
        <v>20</v>
      </c>
      <c r="M39" s="233" t="s">
        <v>20</v>
      </c>
      <c r="N39" s="233" t="s">
        <v>20</v>
      </c>
      <c r="O39" s="233" t="s">
        <v>20</v>
      </c>
      <c r="P39" s="233" t="s">
        <v>20</v>
      </c>
      <c r="Q39" s="233" t="s">
        <v>20</v>
      </c>
      <c r="R39" s="233" t="s">
        <v>20</v>
      </c>
      <c r="S39" s="233" t="s">
        <v>20</v>
      </c>
      <c r="T39" s="233" t="s">
        <v>20</v>
      </c>
      <c r="U39" s="233" t="s">
        <v>20</v>
      </c>
      <c r="V39" s="233" t="s">
        <v>20</v>
      </c>
      <c r="W39" s="233" t="s">
        <v>20</v>
      </c>
      <c r="X39" s="233" t="s">
        <v>20</v>
      </c>
      <c r="Y39" s="233" t="s">
        <v>20</v>
      </c>
      <c r="Z39" s="233" t="s">
        <v>20</v>
      </c>
      <c r="AA39" s="233" t="s">
        <v>20</v>
      </c>
      <c r="AB39" s="233" t="s">
        <v>20</v>
      </c>
      <c r="AC39" s="234">
        <v>187.1</v>
      </c>
      <c r="AD39" s="235">
        <v>171.3</v>
      </c>
      <c r="AE39" s="234">
        <v>159.5</v>
      </c>
      <c r="AF39" s="234">
        <v>131.5</v>
      </c>
      <c r="AG39" s="236">
        <v>130.2</v>
      </c>
      <c r="AH39" s="235">
        <v>134.4</v>
      </c>
      <c r="AI39" s="234">
        <v>143.1</v>
      </c>
      <c r="AJ39" s="234">
        <v>152.1</v>
      </c>
      <c r="AK39" s="234">
        <v>159.4</v>
      </c>
      <c r="AL39" s="234">
        <v>177</v>
      </c>
      <c r="AM39" s="236">
        <v>175.9</v>
      </c>
      <c r="AN39" s="234">
        <v>180.5</v>
      </c>
      <c r="AO39" s="234">
        <v>182.3</v>
      </c>
      <c r="AP39" s="235">
        <v>183.9</v>
      </c>
      <c r="AQ39" s="235">
        <v>189.6</v>
      </c>
      <c r="AR39" s="234">
        <v>190.4</v>
      </c>
      <c r="AS39" s="234">
        <v>182.4</v>
      </c>
      <c r="AT39" s="234">
        <v>167</v>
      </c>
      <c r="AU39" s="523">
        <v>162.5</v>
      </c>
      <c r="AV39" s="232"/>
      <c r="AW39" s="6"/>
      <c r="AX39" s="65"/>
    </row>
    <row r="40" spans="2:50" ht="13.5">
      <c r="B40" s="12"/>
      <c r="C40" s="8" t="s">
        <v>25</v>
      </c>
      <c r="D40" s="156">
        <v>123.8</v>
      </c>
      <c r="E40" s="156">
        <v>116.3</v>
      </c>
      <c r="F40" s="156">
        <v>107.4</v>
      </c>
      <c r="G40" s="156">
        <v>111.8</v>
      </c>
      <c r="H40" s="156">
        <v>112</v>
      </c>
      <c r="I40" s="156">
        <v>114.8</v>
      </c>
      <c r="J40" s="156">
        <v>106.3</v>
      </c>
      <c r="K40" s="156">
        <v>103.4</v>
      </c>
      <c r="L40" s="156">
        <v>105.5</v>
      </c>
      <c r="M40" s="156">
        <v>101.8</v>
      </c>
      <c r="N40" s="156">
        <v>93.7</v>
      </c>
      <c r="O40" s="156">
        <v>92.5</v>
      </c>
      <c r="P40" s="156">
        <v>91.7</v>
      </c>
      <c r="Q40" s="156">
        <v>104.3</v>
      </c>
      <c r="R40" s="156">
        <v>136.3</v>
      </c>
      <c r="S40" s="156">
        <v>147.7</v>
      </c>
      <c r="T40" s="156">
        <v>159.4</v>
      </c>
      <c r="U40" s="156">
        <v>171.7</v>
      </c>
      <c r="V40" s="156">
        <v>171.7</v>
      </c>
      <c r="W40" s="156">
        <v>174.7</v>
      </c>
      <c r="X40" s="156">
        <v>178.5</v>
      </c>
      <c r="Y40" s="156">
        <v>190</v>
      </c>
      <c r="Z40" s="156">
        <v>185.8</v>
      </c>
      <c r="AA40" s="156">
        <v>186.4</v>
      </c>
      <c r="AB40" s="156">
        <v>195.3</v>
      </c>
      <c r="AC40" s="164" t="s">
        <v>20</v>
      </c>
      <c r="AD40" s="142" t="s">
        <v>20</v>
      </c>
      <c r="AE40" s="143" t="s">
        <v>20</v>
      </c>
      <c r="AF40" s="143" t="s">
        <v>20</v>
      </c>
      <c r="AG40" s="144" t="s">
        <v>20</v>
      </c>
      <c r="AH40" s="142" t="s">
        <v>20</v>
      </c>
      <c r="AI40" s="143" t="s">
        <v>20</v>
      </c>
      <c r="AJ40" s="143" t="s">
        <v>20</v>
      </c>
      <c r="AK40" s="143" t="s">
        <v>20</v>
      </c>
      <c r="AL40" s="143" t="s">
        <v>20</v>
      </c>
      <c r="AM40" s="144" t="s">
        <v>20</v>
      </c>
      <c r="AN40" s="143" t="s">
        <v>20</v>
      </c>
      <c r="AO40" s="143" t="s">
        <v>20</v>
      </c>
      <c r="AP40" s="142" t="s">
        <v>20</v>
      </c>
      <c r="AQ40" s="142" t="s">
        <v>20</v>
      </c>
      <c r="AR40" s="143" t="s">
        <v>20</v>
      </c>
      <c r="AS40" s="143" t="s">
        <v>20</v>
      </c>
      <c r="AT40" s="143" t="s">
        <v>20</v>
      </c>
      <c r="AU40" s="521" t="s">
        <v>20</v>
      </c>
      <c r="AV40" s="205"/>
      <c r="AW40" s="6"/>
      <c r="AX40" s="65"/>
    </row>
    <row r="41" spans="2:50" ht="13.5">
      <c r="B41" s="13"/>
      <c r="C41" s="11" t="s">
        <v>44</v>
      </c>
      <c r="D41" s="145">
        <v>194.9</v>
      </c>
      <c r="E41" s="145">
        <v>184.1</v>
      </c>
      <c r="F41" s="145">
        <v>163.9</v>
      </c>
      <c r="G41" s="145">
        <v>159.7</v>
      </c>
      <c r="H41" s="145">
        <v>155.5</v>
      </c>
      <c r="I41" s="145">
        <v>153.1</v>
      </c>
      <c r="J41" s="145">
        <v>140.3</v>
      </c>
      <c r="K41" s="145">
        <v>137.9</v>
      </c>
      <c r="L41" s="145">
        <v>148.9</v>
      </c>
      <c r="M41" s="145">
        <v>151.4</v>
      </c>
      <c r="N41" s="145">
        <v>140.4</v>
      </c>
      <c r="O41" s="145">
        <v>135</v>
      </c>
      <c r="P41" s="145">
        <v>131.7</v>
      </c>
      <c r="Q41" s="145">
        <v>137.1</v>
      </c>
      <c r="R41" s="145">
        <v>184.1</v>
      </c>
      <c r="S41" s="145">
        <v>188.5</v>
      </c>
      <c r="T41" s="145">
        <v>178.7</v>
      </c>
      <c r="U41" s="145">
        <v>171.8</v>
      </c>
      <c r="V41" s="145">
        <v>159.8</v>
      </c>
      <c r="W41" s="145">
        <v>149.3</v>
      </c>
      <c r="X41" s="145">
        <v>144.7</v>
      </c>
      <c r="Y41" s="145">
        <v>133.5</v>
      </c>
      <c r="Z41" s="145">
        <v>127.3</v>
      </c>
      <c r="AA41" s="145">
        <v>128.8</v>
      </c>
      <c r="AB41" s="145">
        <v>140</v>
      </c>
      <c r="AC41" s="147" t="s">
        <v>20</v>
      </c>
      <c r="AD41" s="142" t="s">
        <v>20</v>
      </c>
      <c r="AE41" s="143" t="s">
        <v>20</v>
      </c>
      <c r="AF41" s="143" t="s">
        <v>20</v>
      </c>
      <c r="AG41" s="144" t="s">
        <v>20</v>
      </c>
      <c r="AH41" s="142" t="s">
        <v>20</v>
      </c>
      <c r="AI41" s="143" t="s">
        <v>20</v>
      </c>
      <c r="AJ41" s="143" t="s">
        <v>20</v>
      </c>
      <c r="AK41" s="143" t="s">
        <v>20</v>
      </c>
      <c r="AL41" s="143" t="s">
        <v>20</v>
      </c>
      <c r="AM41" s="144" t="s">
        <v>20</v>
      </c>
      <c r="AN41" s="143" t="s">
        <v>20</v>
      </c>
      <c r="AO41" s="143" t="s">
        <v>20</v>
      </c>
      <c r="AP41" s="142" t="s">
        <v>20</v>
      </c>
      <c r="AQ41" s="142" t="s">
        <v>20</v>
      </c>
      <c r="AR41" s="143" t="s">
        <v>20</v>
      </c>
      <c r="AS41" s="143" t="s">
        <v>20</v>
      </c>
      <c r="AT41" s="143" t="s">
        <v>20</v>
      </c>
      <c r="AU41" s="521" t="s">
        <v>20</v>
      </c>
      <c r="AV41" s="205"/>
      <c r="AW41" s="6"/>
      <c r="AX41" s="65"/>
    </row>
    <row r="42" spans="2:50" ht="13.5">
      <c r="B42" s="4">
        <v>9</v>
      </c>
      <c r="C42" s="5" t="s">
        <v>26</v>
      </c>
      <c r="D42" s="233" t="s">
        <v>20</v>
      </c>
      <c r="E42" s="233" t="s">
        <v>20</v>
      </c>
      <c r="F42" s="233" t="s">
        <v>20</v>
      </c>
      <c r="G42" s="233" t="s">
        <v>20</v>
      </c>
      <c r="H42" s="233" t="s">
        <v>20</v>
      </c>
      <c r="I42" s="233" t="s">
        <v>20</v>
      </c>
      <c r="J42" s="233" t="s">
        <v>20</v>
      </c>
      <c r="K42" s="233" t="s">
        <v>20</v>
      </c>
      <c r="L42" s="233" t="s">
        <v>20</v>
      </c>
      <c r="M42" s="233" t="s">
        <v>20</v>
      </c>
      <c r="N42" s="233" t="s">
        <v>20</v>
      </c>
      <c r="O42" s="233" t="s">
        <v>20</v>
      </c>
      <c r="P42" s="233" t="s">
        <v>20</v>
      </c>
      <c r="Q42" s="233" t="s">
        <v>20</v>
      </c>
      <c r="R42" s="233" t="s">
        <v>20</v>
      </c>
      <c r="S42" s="233" t="s">
        <v>20</v>
      </c>
      <c r="T42" s="233" t="s">
        <v>20</v>
      </c>
      <c r="U42" s="233" t="s">
        <v>20</v>
      </c>
      <c r="V42" s="233" t="s">
        <v>20</v>
      </c>
      <c r="W42" s="233" t="s">
        <v>20</v>
      </c>
      <c r="X42" s="233" t="s">
        <v>20</v>
      </c>
      <c r="Y42" s="233" t="s">
        <v>20</v>
      </c>
      <c r="Z42" s="233" t="s">
        <v>20</v>
      </c>
      <c r="AA42" s="233" t="s">
        <v>20</v>
      </c>
      <c r="AB42" s="233" t="s">
        <v>20</v>
      </c>
      <c r="AC42" s="233">
        <v>255.9</v>
      </c>
      <c r="AD42" s="235">
        <v>241.8</v>
      </c>
      <c r="AE42" s="234">
        <v>250.2</v>
      </c>
      <c r="AF42" s="234">
        <v>239.5</v>
      </c>
      <c r="AG42" s="236">
        <v>225</v>
      </c>
      <c r="AH42" s="235">
        <v>209.9</v>
      </c>
      <c r="AI42" s="234">
        <v>196.8</v>
      </c>
      <c r="AJ42" s="234">
        <v>190.8</v>
      </c>
      <c r="AK42" s="234">
        <v>189.5</v>
      </c>
      <c r="AL42" s="234">
        <v>173.6</v>
      </c>
      <c r="AM42" s="236">
        <v>175.4</v>
      </c>
      <c r="AN42" s="234">
        <v>172.2</v>
      </c>
      <c r="AO42" s="234">
        <v>176.1</v>
      </c>
      <c r="AP42" s="235">
        <v>171.8</v>
      </c>
      <c r="AQ42" s="235">
        <v>173.1</v>
      </c>
      <c r="AR42" s="234">
        <v>194.5</v>
      </c>
      <c r="AS42" s="234">
        <v>186.3</v>
      </c>
      <c r="AT42" s="234">
        <v>169.1</v>
      </c>
      <c r="AU42" s="523">
        <v>164</v>
      </c>
      <c r="AV42" s="232"/>
      <c r="AW42" s="6"/>
      <c r="AX42" s="65"/>
    </row>
    <row r="43" spans="2:50" ht="13.5">
      <c r="B43" s="12"/>
      <c r="C43" s="8" t="s">
        <v>26</v>
      </c>
      <c r="D43" s="156">
        <v>123.9</v>
      </c>
      <c r="E43" s="156">
        <v>123.8</v>
      </c>
      <c r="F43" s="156">
        <v>125.6</v>
      </c>
      <c r="G43" s="156">
        <v>124.6</v>
      </c>
      <c r="H43" s="156">
        <v>145.2</v>
      </c>
      <c r="I43" s="156">
        <v>155.3</v>
      </c>
      <c r="J43" s="156">
        <v>141.4</v>
      </c>
      <c r="K43" s="156">
        <v>129.5</v>
      </c>
      <c r="L43" s="156">
        <v>127.6</v>
      </c>
      <c r="M43" s="156">
        <v>117.7</v>
      </c>
      <c r="N43" s="156">
        <v>98.3</v>
      </c>
      <c r="O43" s="156">
        <v>104.4</v>
      </c>
      <c r="P43" s="156">
        <v>113.2</v>
      </c>
      <c r="Q43" s="156">
        <v>115.2</v>
      </c>
      <c r="R43" s="156">
        <v>128.5</v>
      </c>
      <c r="S43" s="156">
        <v>142.8</v>
      </c>
      <c r="T43" s="156">
        <v>146.4</v>
      </c>
      <c r="U43" s="156">
        <v>158.2</v>
      </c>
      <c r="V43" s="156">
        <v>162.5</v>
      </c>
      <c r="W43" s="156">
        <v>166</v>
      </c>
      <c r="X43" s="156">
        <v>188.9</v>
      </c>
      <c r="Y43" s="156">
        <v>186.5</v>
      </c>
      <c r="Z43" s="156">
        <v>188.1</v>
      </c>
      <c r="AA43" s="156">
        <v>213.1</v>
      </c>
      <c r="AB43" s="156">
        <v>229.1</v>
      </c>
      <c r="AC43" s="164" t="s">
        <v>20</v>
      </c>
      <c r="AD43" s="142" t="s">
        <v>20</v>
      </c>
      <c r="AE43" s="143" t="s">
        <v>20</v>
      </c>
      <c r="AF43" s="143" t="s">
        <v>20</v>
      </c>
      <c r="AG43" s="144" t="s">
        <v>20</v>
      </c>
      <c r="AH43" s="142" t="s">
        <v>20</v>
      </c>
      <c r="AI43" s="143" t="s">
        <v>20</v>
      </c>
      <c r="AJ43" s="143" t="s">
        <v>20</v>
      </c>
      <c r="AK43" s="143" t="s">
        <v>20</v>
      </c>
      <c r="AL43" s="143" t="s">
        <v>20</v>
      </c>
      <c r="AM43" s="144" t="s">
        <v>20</v>
      </c>
      <c r="AN43" s="143" t="s">
        <v>20</v>
      </c>
      <c r="AO43" s="143" t="s">
        <v>20</v>
      </c>
      <c r="AP43" s="142" t="s">
        <v>20</v>
      </c>
      <c r="AQ43" s="142" t="s">
        <v>20</v>
      </c>
      <c r="AR43" s="143" t="s">
        <v>20</v>
      </c>
      <c r="AS43" s="143" t="s">
        <v>20</v>
      </c>
      <c r="AT43" s="143" t="s">
        <v>20</v>
      </c>
      <c r="AU43" s="521" t="s">
        <v>20</v>
      </c>
      <c r="AV43" s="205"/>
      <c r="AW43" s="6"/>
      <c r="AX43" s="65"/>
    </row>
    <row r="44" spans="2:50" ht="13.5">
      <c r="B44" s="16"/>
      <c r="C44" s="10" t="s">
        <v>61</v>
      </c>
      <c r="D44" s="141">
        <v>101.4</v>
      </c>
      <c r="E44" s="141">
        <v>103.2</v>
      </c>
      <c r="F44" s="141">
        <v>102</v>
      </c>
      <c r="G44" s="141">
        <v>104.1</v>
      </c>
      <c r="H44" s="141">
        <v>126.2</v>
      </c>
      <c r="I44" s="141">
        <v>125.1</v>
      </c>
      <c r="J44" s="141">
        <v>112.8</v>
      </c>
      <c r="K44" s="141">
        <v>119.9</v>
      </c>
      <c r="L44" s="141">
        <v>117</v>
      </c>
      <c r="M44" s="141">
        <v>108.2</v>
      </c>
      <c r="N44" s="141">
        <v>90.1</v>
      </c>
      <c r="O44" s="141">
        <v>80.9</v>
      </c>
      <c r="P44" s="141">
        <v>94.7</v>
      </c>
      <c r="Q44" s="141">
        <v>110.5</v>
      </c>
      <c r="R44" s="141">
        <v>139.1</v>
      </c>
      <c r="S44" s="141">
        <v>156.4</v>
      </c>
      <c r="T44" s="141">
        <v>150.6</v>
      </c>
      <c r="U44" s="141">
        <v>185.9</v>
      </c>
      <c r="V44" s="141">
        <v>171.7</v>
      </c>
      <c r="W44" s="141">
        <v>167.8</v>
      </c>
      <c r="X44" s="141">
        <v>175.5</v>
      </c>
      <c r="Y44" s="141">
        <v>175.7</v>
      </c>
      <c r="Z44" s="141">
        <v>178.7</v>
      </c>
      <c r="AA44" s="141">
        <v>190.3</v>
      </c>
      <c r="AB44" s="141">
        <v>208.7</v>
      </c>
      <c r="AC44" s="143" t="s">
        <v>20</v>
      </c>
      <c r="AD44" s="142" t="s">
        <v>20</v>
      </c>
      <c r="AE44" s="143" t="s">
        <v>20</v>
      </c>
      <c r="AF44" s="143" t="s">
        <v>20</v>
      </c>
      <c r="AG44" s="144" t="s">
        <v>20</v>
      </c>
      <c r="AH44" s="142" t="s">
        <v>20</v>
      </c>
      <c r="AI44" s="143" t="s">
        <v>20</v>
      </c>
      <c r="AJ44" s="143" t="s">
        <v>20</v>
      </c>
      <c r="AK44" s="143" t="s">
        <v>20</v>
      </c>
      <c r="AL44" s="143" t="s">
        <v>20</v>
      </c>
      <c r="AM44" s="144" t="s">
        <v>20</v>
      </c>
      <c r="AN44" s="143" t="s">
        <v>20</v>
      </c>
      <c r="AO44" s="143" t="s">
        <v>20</v>
      </c>
      <c r="AP44" s="142" t="s">
        <v>20</v>
      </c>
      <c r="AQ44" s="142" t="s">
        <v>20</v>
      </c>
      <c r="AR44" s="143" t="s">
        <v>20</v>
      </c>
      <c r="AS44" s="143" t="s">
        <v>20</v>
      </c>
      <c r="AT44" s="143" t="s">
        <v>20</v>
      </c>
      <c r="AU44" s="521" t="s">
        <v>20</v>
      </c>
      <c r="AV44" s="205"/>
      <c r="AW44" s="6"/>
      <c r="AX44" s="65"/>
    </row>
    <row r="45" spans="2:50" ht="13.5">
      <c r="B45" s="16"/>
      <c r="C45" s="10" t="s">
        <v>62</v>
      </c>
      <c r="D45" s="141">
        <v>140.6</v>
      </c>
      <c r="E45" s="141">
        <v>145.9</v>
      </c>
      <c r="F45" s="141">
        <v>150.9</v>
      </c>
      <c r="G45" s="141">
        <v>151.4</v>
      </c>
      <c r="H45" s="141">
        <v>160.5</v>
      </c>
      <c r="I45" s="141">
        <v>168.7</v>
      </c>
      <c r="J45" s="141">
        <v>171.2</v>
      </c>
      <c r="K45" s="141">
        <v>182.8</v>
      </c>
      <c r="L45" s="141">
        <v>192.5</v>
      </c>
      <c r="M45" s="141">
        <v>191.4</v>
      </c>
      <c r="N45" s="141">
        <v>170.3</v>
      </c>
      <c r="O45" s="141">
        <v>176.9</v>
      </c>
      <c r="P45" s="141">
        <v>185.9</v>
      </c>
      <c r="Q45" s="141">
        <v>191.9</v>
      </c>
      <c r="R45" s="141">
        <v>214</v>
      </c>
      <c r="S45" s="141">
        <v>253.6</v>
      </c>
      <c r="T45" s="141">
        <v>262.9</v>
      </c>
      <c r="U45" s="141">
        <v>261.1</v>
      </c>
      <c r="V45" s="141">
        <v>268.1</v>
      </c>
      <c r="W45" s="141">
        <v>257.9</v>
      </c>
      <c r="X45" s="141">
        <v>248.6</v>
      </c>
      <c r="Y45" s="141">
        <v>235.9</v>
      </c>
      <c r="Z45" s="141">
        <v>237.3</v>
      </c>
      <c r="AA45" s="141">
        <v>242</v>
      </c>
      <c r="AB45" s="141">
        <v>259.7</v>
      </c>
      <c r="AC45" s="143" t="s">
        <v>20</v>
      </c>
      <c r="AD45" s="142" t="s">
        <v>20</v>
      </c>
      <c r="AE45" s="143" t="s">
        <v>20</v>
      </c>
      <c r="AF45" s="143" t="s">
        <v>20</v>
      </c>
      <c r="AG45" s="144" t="s">
        <v>20</v>
      </c>
      <c r="AH45" s="142" t="s">
        <v>20</v>
      </c>
      <c r="AI45" s="143" t="s">
        <v>20</v>
      </c>
      <c r="AJ45" s="143" t="s">
        <v>20</v>
      </c>
      <c r="AK45" s="143" t="s">
        <v>20</v>
      </c>
      <c r="AL45" s="143" t="s">
        <v>20</v>
      </c>
      <c r="AM45" s="144" t="s">
        <v>20</v>
      </c>
      <c r="AN45" s="143" t="s">
        <v>20</v>
      </c>
      <c r="AO45" s="143" t="s">
        <v>20</v>
      </c>
      <c r="AP45" s="142" t="s">
        <v>20</v>
      </c>
      <c r="AQ45" s="142" t="s">
        <v>20</v>
      </c>
      <c r="AR45" s="143" t="s">
        <v>20</v>
      </c>
      <c r="AS45" s="143" t="s">
        <v>20</v>
      </c>
      <c r="AT45" s="143" t="s">
        <v>20</v>
      </c>
      <c r="AU45" s="521" t="s">
        <v>20</v>
      </c>
      <c r="AV45" s="205"/>
      <c r="AW45" s="6"/>
      <c r="AX45" s="65"/>
    </row>
    <row r="46" spans="2:50" ht="13.5">
      <c r="B46" s="13"/>
      <c r="C46" s="11" t="s">
        <v>63</v>
      </c>
      <c r="D46" s="145">
        <v>141.4</v>
      </c>
      <c r="E46" s="145">
        <v>148.6</v>
      </c>
      <c r="F46" s="145">
        <v>149.8</v>
      </c>
      <c r="G46" s="145">
        <v>148.9</v>
      </c>
      <c r="H46" s="145">
        <v>166</v>
      </c>
      <c r="I46" s="145">
        <v>170.7</v>
      </c>
      <c r="J46" s="145">
        <v>164.5</v>
      </c>
      <c r="K46" s="145">
        <v>169.3</v>
      </c>
      <c r="L46" s="145">
        <v>169.9</v>
      </c>
      <c r="M46" s="145">
        <v>158.2</v>
      </c>
      <c r="N46" s="145">
        <v>138.4</v>
      </c>
      <c r="O46" s="145">
        <v>139.3</v>
      </c>
      <c r="P46" s="145">
        <v>147</v>
      </c>
      <c r="Q46" s="145">
        <v>165.3</v>
      </c>
      <c r="R46" s="145">
        <v>167.9</v>
      </c>
      <c r="S46" s="145">
        <v>178.6</v>
      </c>
      <c r="T46" s="145">
        <v>183.1</v>
      </c>
      <c r="U46" s="145">
        <v>210.8</v>
      </c>
      <c r="V46" s="145">
        <v>236.4</v>
      </c>
      <c r="W46" s="145">
        <v>237.8</v>
      </c>
      <c r="X46" s="145">
        <v>242.4</v>
      </c>
      <c r="Y46" s="145">
        <v>234.5</v>
      </c>
      <c r="Z46" s="145">
        <v>233.5</v>
      </c>
      <c r="AA46" s="145">
        <v>240.2</v>
      </c>
      <c r="AB46" s="145">
        <v>255.7</v>
      </c>
      <c r="AC46" s="147" t="s">
        <v>20</v>
      </c>
      <c r="AD46" s="142" t="s">
        <v>20</v>
      </c>
      <c r="AE46" s="143" t="s">
        <v>20</v>
      </c>
      <c r="AF46" s="143" t="s">
        <v>20</v>
      </c>
      <c r="AG46" s="144" t="s">
        <v>20</v>
      </c>
      <c r="AH46" s="142" t="s">
        <v>20</v>
      </c>
      <c r="AI46" s="143" t="s">
        <v>20</v>
      </c>
      <c r="AJ46" s="143" t="s">
        <v>20</v>
      </c>
      <c r="AK46" s="143" t="s">
        <v>20</v>
      </c>
      <c r="AL46" s="143" t="s">
        <v>20</v>
      </c>
      <c r="AM46" s="144" t="s">
        <v>20</v>
      </c>
      <c r="AN46" s="143" t="s">
        <v>20</v>
      </c>
      <c r="AO46" s="143" t="s">
        <v>20</v>
      </c>
      <c r="AP46" s="142" t="s">
        <v>20</v>
      </c>
      <c r="AQ46" s="142" t="s">
        <v>20</v>
      </c>
      <c r="AR46" s="143" t="s">
        <v>20</v>
      </c>
      <c r="AS46" s="143" t="s">
        <v>20</v>
      </c>
      <c r="AT46" s="143" t="s">
        <v>20</v>
      </c>
      <c r="AU46" s="521" t="s">
        <v>20</v>
      </c>
      <c r="AV46" s="205"/>
      <c r="AW46" s="6"/>
      <c r="AX46" s="65"/>
    </row>
    <row r="47" spans="2:50" ht="13.5">
      <c r="B47" s="4">
        <v>10</v>
      </c>
      <c r="C47" s="5" t="s">
        <v>27</v>
      </c>
      <c r="D47" s="233" t="s">
        <v>20</v>
      </c>
      <c r="E47" s="233" t="s">
        <v>20</v>
      </c>
      <c r="F47" s="233" t="s">
        <v>20</v>
      </c>
      <c r="G47" s="233" t="s">
        <v>20</v>
      </c>
      <c r="H47" s="233" t="s">
        <v>20</v>
      </c>
      <c r="I47" s="233" t="s">
        <v>20</v>
      </c>
      <c r="J47" s="233" t="s">
        <v>20</v>
      </c>
      <c r="K47" s="233" t="s">
        <v>20</v>
      </c>
      <c r="L47" s="233" t="s">
        <v>20</v>
      </c>
      <c r="M47" s="233" t="s">
        <v>20</v>
      </c>
      <c r="N47" s="233" t="s">
        <v>20</v>
      </c>
      <c r="O47" s="233" t="s">
        <v>20</v>
      </c>
      <c r="P47" s="233" t="s">
        <v>20</v>
      </c>
      <c r="Q47" s="233" t="s">
        <v>20</v>
      </c>
      <c r="R47" s="233" t="s">
        <v>20</v>
      </c>
      <c r="S47" s="233" t="s">
        <v>20</v>
      </c>
      <c r="T47" s="233" t="s">
        <v>20</v>
      </c>
      <c r="U47" s="233" t="s">
        <v>20</v>
      </c>
      <c r="V47" s="233" t="s">
        <v>20</v>
      </c>
      <c r="W47" s="233" t="s">
        <v>20</v>
      </c>
      <c r="X47" s="233" t="s">
        <v>20</v>
      </c>
      <c r="Y47" s="233" t="s">
        <v>20</v>
      </c>
      <c r="Z47" s="233" t="s">
        <v>20</v>
      </c>
      <c r="AA47" s="233" t="s">
        <v>20</v>
      </c>
      <c r="AB47" s="233" t="s">
        <v>20</v>
      </c>
      <c r="AC47" s="234">
        <v>247.9</v>
      </c>
      <c r="AD47" s="235">
        <v>246.5</v>
      </c>
      <c r="AE47" s="234">
        <v>250.8</v>
      </c>
      <c r="AF47" s="234">
        <v>230.7</v>
      </c>
      <c r="AG47" s="236">
        <v>215.9</v>
      </c>
      <c r="AH47" s="235">
        <v>197.9</v>
      </c>
      <c r="AI47" s="234">
        <v>188.4</v>
      </c>
      <c r="AJ47" s="234">
        <v>185</v>
      </c>
      <c r="AK47" s="234">
        <v>185.9</v>
      </c>
      <c r="AL47" s="234">
        <v>185.4</v>
      </c>
      <c r="AM47" s="236">
        <v>190.3</v>
      </c>
      <c r="AN47" s="234">
        <v>187.9</v>
      </c>
      <c r="AO47" s="234">
        <v>188.5</v>
      </c>
      <c r="AP47" s="235">
        <v>185.9</v>
      </c>
      <c r="AQ47" s="235">
        <v>183</v>
      </c>
      <c r="AR47" s="234">
        <v>180.3</v>
      </c>
      <c r="AS47" s="234">
        <v>174.1</v>
      </c>
      <c r="AT47" s="234">
        <v>159.9</v>
      </c>
      <c r="AU47" s="523">
        <v>156.5</v>
      </c>
      <c r="AV47" s="232"/>
      <c r="AW47" s="6"/>
      <c r="AX47" s="65"/>
    </row>
    <row r="48" spans="2:50" ht="13.5">
      <c r="B48" s="12"/>
      <c r="C48" s="8" t="s">
        <v>27</v>
      </c>
      <c r="D48" s="156">
        <v>140.2</v>
      </c>
      <c r="E48" s="156">
        <v>135</v>
      </c>
      <c r="F48" s="156">
        <v>138.9</v>
      </c>
      <c r="G48" s="156">
        <v>149.6</v>
      </c>
      <c r="H48" s="156">
        <v>177.8</v>
      </c>
      <c r="I48" s="156">
        <v>191.6</v>
      </c>
      <c r="J48" s="156">
        <v>188.3</v>
      </c>
      <c r="K48" s="156">
        <v>194.2</v>
      </c>
      <c r="L48" s="156">
        <v>195</v>
      </c>
      <c r="M48" s="156">
        <v>182.4</v>
      </c>
      <c r="N48" s="156">
        <v>150.3</v>
      </c>
      <c r="O48" s="156">
        <v>149.1</v>
      </c>
      <c r="P48" s="156">
        <v>138.9</v>
      </c>
      <c r="Q48" s="156">
        <v>144.5</v>
      </c>
      <c r="R48" s="156">
        <v>154.1</v>
      </c>
      <c r="S48" s="156">
        <v>171.4</v>
      </c>
      <c r="T48" s="156">
        <v>175.9</v>
      </c>
      <c r="U48" s="156">
        <v>187.6</v>
      </c>
      <c r="V48" s="156">
        <v>197.6</v>
      </c>
      <c r="W48" s="156">
        <v>216.3</v>
      </c>
      <c r="X48" s="156">
        <v>220.6</v>
      </c>
      <c r="Y48" s="156">
        <v>224</v>
      </c>
      <c r="Z48" s="156">
        <v>224.4</v>
      </c>
      <c r="AA48" s="156">
        <v>229.8</v>
      </c>
      <c r="AB48" s="156">
        <v>244.8</v>
      </c>
      <c r="AC48" s="164" t="s">
        <v>20</v>
      </c>
      <c r="AD48" s="142" t="s">
        <v>20</v>
      </c>
      <c r="AE48" s="143" t="s">
        <v>20</v>
      </c>
      <c r="AF48" s="143" t="s">
        <v>20</v>
      </c>
      <c r="AG48" s="144" t="s">
        <v>20</v>
      </c>
      <c r="AH48" s="142" t="s">
        <v>20</v>
      </c>
      <c r="AI48" s="143" t="s">
        <v>20</v>
      </c>
      <c r="AJ48" s="143" t="s">
        <v>20</v>
      </c>
      <c r="AK48" s="143" t="s">
        <v>20</v>
      </c>
      <c r="AL48" s="143" t="s">
        <v>20</v>
      </c>
      <c r="AM48" s="144" t="s">
        <v>20</v>
      </c>
      <c r="AN48" s="143" t="s">
        <v>20</v>
      </c>
      <c r="AO48" s="143" t="s">
        <v>20</v>
      </c>
      <c r="AP48" s="142" t="s">
        <v>20</v>
      </c>
      <c r="AQ48" s="142" t="s">
        <v>20</v>
      </c>
      <c r="AR48" s="143" t="s">
        <v>20</v>
      </c>
      <c r="AS48" s="143" t="s">
        <v>20</v>
      </c>
      <c r="AT48" s="143" t="s">
        <v>20</v>
      </c>
      <c r="AU48" s="521" t="s">
        <v>20</v>
      </c>
      <c r="AV48" s="205"/>
      <c r="AW48" s="6"/>
      <c r="AX48" s="65"/>
    </row>
    <row r="49" spans="2:50" ht="13.5">
      <c r="B49" s="13"/>
      <c r="C49" s="11" t="s">
        <v>40</v>
      </c>
      <c r="D49" s="145">
        <v>135.6</v>
      </c>
      <c r="E49" s="145">
        <v>149.5</v>
      </c>
      <c r="F49" s="145">
        <v>149.3</v>
      </c>
      <c r="G49" s="145">
        <v>152.6</v>
      </c>
      <c r="H49" s="145">
        <v>162.5</v>
      </c>
      <c r="I49" s="145">
        <v>159.5</v>
      </c>
      <c r="J49" s="145">
        <v>147.1</v>
      </c>
      <c r="K49" s="145">
        <v>150</v>
      </c>
      <c r="L49" s="145">
        <v>140.8</v>
      </c>
      <c r="M49" s="145">
        <v>126.9</v>
      </c>
      <c r="N49" s="145">
        <v>97.5</v>
      </c>
      <c r="O49" s="145">
        <v>93.9</v>
      </c>
      <c r="P49" s="145">
        <v>99.7</v>
      </c>
      <c r="Q49" s="145">
        <v>99.1</v>
      </c>
      <c r="R49" s="145">
        <v>102.5</v>
      </c>
      <c r="S49" s="145">
        <v>116.7</v>
      </c>
      <c r="T49" s="145">
        <v>125.8</v>
      </c>
      <c r="U49" s="145">
        <v>134</v>
      </c>
      <c r="V49" s="145">
        <v>140.4</v>
      </c>
      <c r="W49" s="145">
        <v>169.5</v>
      </c>
      <c r="X49" s="145">
        <v>179.7</v>
      </c>
      <c r="Y49" s="145">
        <v>177.2</v>
      </c>
      <c r="Z49" s="145">
        <v>188</v>
      </c>
      <c r="AA49" s="145">
        <v>203.7</v>
      </c>
      <c r="AB49" s="145">
        <v>227.9</v>
      </c>
      <c r="AC49" s="158" t="s">
        <v>20</v>
      </c>
      <c r="AD49" s="157" t="s">
        <v>20</v>
      </c>
      <c r="AE49" s="158" t="s">
        <v>20</v>
      </c>
      <c r="AF49" s="158" t="s">
        <v>20</v>
      </c>
      <c r="AG49" s="159" t="s">
        <v>20</v>
      </c>
      <c r="AH49" s="157" t="s">
        <v>20</v>
      </c>
      <c r="AI49" s="158" t="s">
        <v>20</v>
      </c>
      <c r="AJ49" s="158" t="s">
        <v>20</v>
      </c>
      <c r="AK49" s="158" t="s">
        <v>20</v>
      </c>
      <c r="AL49" s="158" t="s">
        <v>20</v>
      </c>
      <c r="AM49" s="159" t="s">
        <v>20</v>
      </c>
      <c r="AN49" s="158" t="s">
        <v>20</v>
      </c>
      <c r="AO49" s="158" t="s">
        <v>20</v>
      </c>
      <c r="AP49" s="157" t="s">
        <v>20</v>
      </c>
      <c r="AQ49" s="157" t="s">
        <v>20</v>
      </c>
      <c r="AR49" s="158" t="s">
        <v>20</v>
      </c>
      <c r="AS49" s="158" t="s">
        <v>20</v>
      </c>
      <c r="AT49" s="158" t="s">
        <v>20</v>
      </c>
      <c r="AU49" s="524" t="s">
        <v>20</v>
      </c>
      <c r="AV49" s="205"/>
      <c r="AW49" s="6"/>
      <c r="AX49" s="65"/>
    </row>
    <row r="50" spans="2:50" ht="13.5">
      <c r="B50" s="4">
        <v>11</v>
      </c>
      <c r="C50" s="5" t="s">
        <v>91</v>
      </c>
      <c r="D50" s="228" t="s">
        <v>20</v>
      </c>
      <c r="E50" s="228" t="s">
        <v>20</v>
      </c>
      <c r="F50" s="228" t="s">
        <v>20</v>
      </c>
      <c r="G50" s="228" t="s">
        <v>20</v>
      </c>
      <c r="H50" s="228" t="s">
        <v>20</v>
      </c>
      <c r="I50" s="228" t="s">
        <v>20</v>
      </c>
      <c r="J50" s="228" t="s">
        <v>20</v>
      </c>
      <c r="K50" s="228" t="s">
        <v>20</v>
      </c>
      <c r="L50" s="228" t="s">
        <v>20</v>
      </c>
      <c r="M50" s="228" t="s">
        <v>20</v>
      </c>
      <c r="N50" s="228" t="s">
        <v>20</v>
      </c>
      <c r="O50" s="228" t="s">
        <v>20</v>
      </c>
      <c r="P50" s="228" t="s">
        <v>20</v>
      </c>
      <c r="Q50" s="228" t="s">
        <v>20</v>
      </c>
      <c r="R50" s="228" t="s">
        <v>20</v>
      </c>
      <c r="S50" s="228" t="s">
        <v>20</v>
      </c>
      <c r="T50" s="228" t="s">
        <v>20</v>
      </c>
      <c r="U50" s="228" t="s">
        <v>20</v>
      </c>
      <c r="V50" s="228" t="s">
        <v>20</v>
      </c>
      <c r="W50" s="228" t="s">
        <v>20</v>
      </c>
      <c r="X50" s="228" t="s">
        <v>20</v>
      </c>
      <c r="Y50" s="228" t="s">
        <v>20</v>
      </c>
      <c r="Z50" s="228" t="s">
        <v>20</v>
      </c>
      <c r="AA50" s="228" t="s">
        <v>20</v>
      </c>
      <c r="AB50" s="228" t="s">
        <v>20</v>
      </c>
      <c r="AC50" s="233" t="s">
        <v>20</v>
      </c>
      <c r="AD50" s="238" t="s">
        <v>20</v>
      </c>
      <c r="AE50" s="233" t="s">
        <v>20</v>
      </c>
      <c r="AF50" s="234">
        <v>189.1</v>
      </c>
      <c r="AG50" s="160">
        <v>178.8</v>
      </c>
      <c r="AH50" s="194">
        <v>167.3</v>
      </c>
      <c r="AI50" s="195">
        <v>163.4</v>
      </c>
      <c r="AJ50" s="195">
        <v>164.4</v>
      </c>
      <c r="AK50" s="195">
        <v>184.1</v>
      </c>
      <c r="AL50" s="195">
        <v>182.4</v>
      </c>
      <c r="AM50" s="160">
        <v>182.1</v>
      </c>
      <c r="AN50" s="195">
        <v>176.6</v>
      </c>
      <c r="AO50" s="195">
        <v>173.7</v>
      </c>
      <c r="AP50" s="194">
        <v>185.1</v>
      </c>
      <c r="AQ50" s="194">
        <v>168.5</v>
      </c>
      <c r="AR50" s="195">
        <v>162.8</v>
      </c>
      <c r="AS50" s="195">
        <v>163.7</v>
      </c>
      <c r="AT50" s="195">
        <v>154.9</v>
      </c>
      <c r="AU50" s="525">
        <v>166.6</v>
      </c>
      <c r="AV50" s="207"/>
      <c r="AW50" s="6"/>
      <c r="AX50" s="65"/>
    </row>
    <row r="51" spans="2:50" ht="13.5">
      <c r="B51" s="12"/>
      <c r="C51" s="36" t="s">
        <v>28</v>
      </c>
      <c r="D51" s="154">
        <v>109.3</v>
      </c>
      <c r="E51" s="154">
        <v>124.8</v>
      </c>
      <c r="F51" s="154">
        <v>121.6</v>
      </c>
      <c r="G51" s="154">
        <v>123</v>
      </c>
      <c r="H51" s="154">
        <v>128.2</v>
      </c>
      <c r="I51" s="154">
        <v>122.7</v>
      </c>
      <c r="J51" s="154">
        <v>123.9</v>
      </c>
      <c r="K51" s="154">
        <v>124.9</v>
      </c>
      <c r="L51" s="154">
        <v>120.9</v>
      </c>
      <c r="M51" s="154">
        <v>116.5</v>
      </c>
      <c r="N51" s="154">
        <v>115.2</v>
      </c>
      <c r="O51" s="154">
        <v>122.3</v>
      </c>
      <c r="P51" s="154">
        <v>118.1</v>
      </c>
      <c r="Q51" s="154">
        <v>124.9</v>
      </c>
      <c r="R51" s="154">
        <v>138.3</v>
      </c>
      <c r="S51" s="154">
        <v>170.4</v>
      </c>
      <c r="T51" s="154">
        <v>181.1</v>
      </c>
      <c r="U51" s="154">
        <v>192</v>
      </c>
      <c r="V51" s="154">
        <v>196.9</v>
      </c>
      <c r="W51" s="154">
        <v>193.4</v>
      </c>
      <c r="X51" s="154">
        <v>196.8</v>
      </c>
      <c r="Y51" s="154">
        <v>190.4</v>
      </c>
      <c r="Z51" s="154">
        <v>181.2</v>
      </c>
      <c r="AA51" s="154">
        <v>177.8</v>
      </c>
      <c r="AB51" s="154">
        <v>176.6</v>
      </c>
      <c r="AC51" s="154">
        <v>173.1</v>
      </c>
      <c r="AD51" s="239">
        <v>177.8</v>
      </c>
      <c r="AE51" s="240">
        <v>165.5</v>
      </c>
      <c r="AF51" s="241" t="s">
        <v>20</v>
      </c>
      <c r="AG51" s="161" t="s">
        <v>20</v>
      </c>
      <c r="AH51" s="196" t="s">
        <v>20</v>
      </c>
      <c r="AI51" s="208" t="s">
        <v>20</v>
      </c>
      <c r="AJ51" s="208" t="s">
        <v>20</v>
      </c>
      <c r="AK51" s="208" t="s">
        <v>20</v>
      </c>
      <c r="AL51" s="208" t="s">
        <v>20</v>
      </c>
      <c r="AM51" s="161" t="s">
        <v>20</v>
      </c>
      <c r="AN51" s="208" t="s">
        <v>20</v>
      </c>
      <c r="AO51" s="208" t="s">
        <v>20</v>
      </c>
      <c r="AP51" s="196" t="s">
        <v>20</v>
      </c>
      <c r="AQ51" s="196" t="s">
        <v>20</v>
      </c>
      <c r="AR51" s="208" t="s">
        <v>20</v>
      </c>
      <c r="AS51" s="208" t="s">
        <v>20</v>
      </c>
      <c r="AT51" s="208" t="s">
        <v>20</v>
      </c>
      <c r="AU51" s="526" t="s">
        <v>20</v>
      </c>
      <c r="AV51" s="205"/>
      <c r="AW51" s="6"/>
      <c r="AX51" s="65"/>
    </row>
    <row r="52" spans="2:50" ht="13.5">
      <c r="B52" s="16"/>
      <c r="C52" s="10" t="s">
        <v>59</v>
      </c>
      <c r="D52" s="151">
        <v>143.2</v>
      </c>
      <c r="E52" s="151">
        <v>156.7</v>
      </c>
      <c r="F52" s="151">
        <v>158.8</v>
      </c>
      <c r="G52" s="151">
        <v>162.7</v>
      </c>
      <c r="H52" s="151">
        <v>164.7</v>
      </c>
      <c r="I52" s="151">
        <v>162.6</v>
      </c>
      <c r="J52" s="151">
        <v>155.5</v>
      </c>
      <c r="K52" s="151">
        <v>158.1</v>
      </c>
      <c r="L52" s="151">
        <v>158.2</v>
      </c>
      <c r="M52" s="151">
        <v>158.9</v>
      </c>
      <c r="N52" s="151">
        <v>161.7</v>
      </c>
      <c r="O52" s="151">
        <v>161</v>
      </c>
      <c r="P52" s="151">
        <v>163.9</v>
      </c>
      <c r="Q52" s="151">
        <v>170.8</v>
      </c>
      <c r="R52" s="151">
        <v>181.5</v>
      </c>
      <c r="S52" s="151">
        <v>223.5</v>
      </c>
      <c r="T52" s="151">
        <v>241.7</v>
      </c>
      <c r="U52" s="151">
        <v>254.6</v>
      </c>
      <c r="V52" s="151">
        <v>295.2</v>
      </c>
      <c r="W52" s="151">
        <v>295.1</v>
      </c>
      <c r="X52" s="151">
        <v>300.7</v>
      </c>
      <c r="Y52" s="151">
        <v>286.4</v>
      </c>
      <c r="Z52" s="151">
        <v>270.7</v>
      </c>
      <c r="AA52" s="151">
        <v>262.1</v>
      </c>
      <c r="AB52" s="151">
        <v>267.5</v>
      </c>
      <c r="AC52" s="151">
        <v>258.4</v>
      </c>
      <c r="AD52" s="151">
        <v>243.1</v>
      </c>
      <c r="AE52" s="141">
        <v>226</v>
      </c>
      <c r="AF52" s="143" t="s">
        <v>20</v>
      </c>
      <c r="AG52" s="144" t="s">
        <v>20</v>
      </c>
      <c r="AH52" s="142" t="s">
        <v>20</v>
      </c>
      <c r="AI52" s="143" t="s">
        <v>20</v>
      </c>
      <c r="AJ52" s="143" t="s">
        <v>20</v>
      </c>
      <c r="AK52" s="143" t="s">
        <v>20</v>
      </c>
      <c r="AL52" s="143" t="s">
        <v>20</v>
      </c>
      <c r="AM52" s="144" t="s">
        <v>20</v>
      </c>
      <c r="AN52" s="143" t="s">
        <v>20</v>
      </c>
      <c r="AO52" s="143" t="s">
        <v>20</v>
      </c>
      <c r="AP52" s="142" t="s">
        <v>20</v>
      </c>
      <c r="AQ52" s="142" t="s">
        <v>20</v>
      </c>
      <c r="AR52" s="143" t="s">
        <v>20</v>
      </c>
      <c r="AS52" s="143" t="s">
        <v>20</v>
      </c>
      <c r="AT52" s="143" t="s">
        <v>20</v>
      </c>
      <c r="AU52" s="521" t="s">
        <v>20</v>
      </c>
      <c r="AV52" s="205"/>
      <c r="AW52" s="6"/>
      <c r="AX52" s="65"/>
    </row>
    <row r="53" spans="2:50" ht="13.5">
      <c r="B53" s="13"/>
      <c r="C53" s="5" t="s">
        <v>60</v>
      </c>
      <c r="D53" s="152">
        <v>158.8</v>
      </c>
      <c r="E53" s="152">
        <v>159</v>
      </c>
      <c r="F53" s="152">
        <v>156.2</v>
      </c>
      <c r="G53" s="152">
        <v>162.9</v>
      </c>
      <c r="H53" s="152">
        <v>169.2</v>
      </c>
      <c r="I53" s="152">
        <v>167</v>
      </c>
      <c r="J53" s="152">
        <v>173</v>
      </c>
      <c r="K53" s="152">
        <v>169.5</v>
      </c>
      <c r="L53" s="152">
        <v>172.1</v>
      </c>
      <c r="M53" s="152">
        <v>157</v>
      </c>
      <c r="N53" s="152">
        <v>145</v>
      </c>
      <c r="O53" s="152">
        <v>134</v>
      </c>
      <c r="P53" s="152">
        <v>132.9</v>
      </c>
      <c r="Q53" s="152">
        <v>131.5</v>
      </c>
      <c r="R53" s="152">
        <v>131.6</v>
      </c>
      <c r="S53" s="152">
        <v>146.5</v>
      </c>
      <c r="T53" s="152">
        <v>154.5</v>
      </c>
      <c r="U53" s="152">
        <v>184.2</v>
      </c>
      <c r="V53" s="152">
        <v>209.9</v>
      </c>
      <c r="W53" s="152">
        <v>218.3</v>
      </c>
      <c r="X53" s="152">
        <v>215.5</v>
      </c>
      <c r="Y53" s="152">
        <v>207.8</v>
      </c>
      <c r="Z53" s="152">
        <v>206.3</v>
      </c>
      <c r="AA53" s="152">
        <v>221.8</v>
      </c>
      <c r="AB53" s="152">
        <v>235.6</v>
      </c>
      <c r="AC53" s="152">
        <v>245.1</v>
      </c>
      <c r="AD53" s="152">
        <v>234.7</v>
      </c>
      <c r="AE53" s="162">
        <v>231.2</v>
      </c>
      <c r="AF53" s="209" t="s">
        <v>20</v>
      </c>
      <c r="AG53" s="163" t="s">
        <v>20</v>
      </c>
      <c r="AH53" s="197" t="s">
        <v>20</v>
      </c>
      <c r="AI53" s="209" t="s">
        <v>20</v>
      </c>
      <c r="AJ53" s="209" t="s">
        <v>20</v>
      </c>
      <c r="AK53" s="209" t="s">
        <v>20</v>
      </c>
      <c r="AL53" s="209" t="s">
        <v>20</v>
      </c>
      <c r="AM53" s="163" t="s">
        <v>20</v>
      </c>
      <c r="AN53" s="209" t="s">
        <v>20</v>
      </c>
      <c r="AO53" s="209" t="s">
        <v>20</v>
      </c>
      <c r="AP53" s="197" t="s">
        <v>20</v>
      </c>
      <c r="AQ53" s="197" t="s">
        <v>20</v>
      </c>
      <c r="AR53" s="209" t="s">
        <v>20</v>
      </c>
      <c r="AS53" s="209" t="s">
        <v>20</v>
      </c>
      <c r="AT53" s="209" t="s">
        <v>20</v>
      </c>
      <c r="AU53" s="527" t="s">
        <v>20</v>
      </c>
      <c r="AV53" s="205"/>
      <c r="AW53" s="6"/>
      <c r="AX53" s="65"/>
    </row>
    <row r="54" spans="2:50" ht="13.5">
      <c r="B54" s="9">
        <v>12</v>
      </c>
      <c r="C54" s="15" t="s">
        <v>92</v>
      </c>
      <c r="D54" s="233" t="s">
        <v>20</v>
      </c>
      <c r="E54" s="233" t="s">
        <v>20</v>
      </c>
      <c r="F54" s="233" t="s">
        <v>20</v>
      </c>
      <c r="G54" s="233" t="s">
        <v>20</v>
      </c>
      <c r="H54" s="233" t="s">
        <v>20</v>
      </c>
      <c r="I54" s="233" t="s">
        <v>20</v>
      </c>
      <c r="J54" s="233" t="s">
        <v>20</v>
      </c>
      <c r="K54" s="233" t="s">
        <v>20</v>
      </c>
      <c r="L54" s="233" t="s">
        <v>20</v>
      </c>
      <c r="M54" s="233" t="s">
        <v>20</v>
      </c>
      <c r="N54" s="233" t="s">
        <v>20</v>
      </c>
      <c r="O54" s="233" t="s">
        <v>20</v>
      </c>
      <c r="P54" s="233" t="s">
        <v>20</v>
      </c>
      <c r="Q54" s="233" t="s">
        <v>20</v>
      </c>
      <c r="R54" s="233" t="s">
        <v>20</v>
      </c>
      <c r="S54" s="233" t="s">
        <v>20</v>
      </c>
      <c r="T54" s="233" t="s">
        <v>20</v>
      </c>
      <c r="U54" s="233" t="s">
        <v>20</v>
      </c>
      <c r="V54" s="233" t="s">
        <v>20</v>
      </c>
      <c r="W54" s="233" t="s">
        <v>20</v>
      </c>
      <c r="X54" s="233" t="s">
        <v>20</v>
      </c>
      <c r="Y54" s="233" t="s">
        <v>20</v>
      </c>
      <c r="Z54" s="233" t="s">
        <v>20</v>
      </c>
      <c r="AA54" s="233" t="s">
        <v>20</v>
      </c>
      <c r="AB54" s="234">
        <v>175.6</v>
      </c>
      <c r="AC54" s="234">
        <v>177.5</v>
      </c>
      <c r="AD54" s="235">
        <v>176.9</v>
      </c>
      <c r="AE54" s="234">
        <v>176</v>
      </c>
      <c r="AF54" s="234">
        <v>164.9</v>
      </c>
      <c r="AG54" s="236">
        <v>160.5</v>
      </c>
      <c r="AH54" s="235">
        <v>173.3</v>
      </c>
      <c r="AI54" s="234">
        <v>189</v>
      </c>
      <c r="AJ54" s="234">
        <v>203.6</v>
      </c>
      <c r="AK54" s="234">
        <v>213.6</v>
      </c>
      <c r="AL54" s="234">
        <v>221.1</v>
      </c>
      <c r="AM54" s="236">
        <v>231.1</v>
      </c>
      <c r="AN54" s="234">
        <v>237</v>
      </c>
      <c r="AO54" s="234">
        <v>239.2</v>
      </c>
      <c r="AP54" s="235">
        <v>246.5</v>
      </c>
      <c r="AQ54" s="235">
        <v>246.5</v>
      </c>
      <c r="AR54" s="234">
        <v>240.8</v>
      </c>
      <c r="AS54" s="234">
        <v>233.5</v>
      </c>
      <c r="AT54" s="234">
        <v>217.3</v>
      </c>
      <c r="AU54" s="523">
        <v>213.1</v>
      </c>
      <c r="AV54" s="232"/>
      <c r="AW54" s="6"/>
      <c r="AX54" s="65"/>
    </row>
    <row r="55" spans="2:50" ht="13.5">
      <c r="B55" s="12"/>
      <c r="C55" s="8" t="s">
        <v>19</v>
      </c>
      <c r="D55" s="156">
        <v>158</v>
      </c>
      <c r="E55" s="156">
        <v>154.9</v>
      </c>
      <c r="F55" s="156">
        <v>165.4</v>
      </c>
      <c r="G55" s="156">
        <v>177.2</v>
      </c>
      <c r="H55" s="156">
        <v>173.7</v>
      </c>
      <c r="I55" s="156">
        <v>159.7</v>
      </c>
      <c r="J55" s="156">
        <v>152.3</v>
      </c>
      <c r="K55" s="156">
        <v>144.5</v>
      </c>
      <c r="L55" s="156">
        <v>140.7</v>
      </c>
      <c r="M55" s="156">
        <v>133.4</v>
      </c>
      <c r="N55" s="156">
        <v>121.8</v>
      </c>
      <c r="O55" s="156">
        <v>117.3</v>
      </c>
      <c r="P55" s="156">
        <v>116.3</v>
      </c>
      <c r="Q55" s="156">
        <v>106.2</v>
      </c>
      <c r="R55" s="156">
        <v>120.7</v>
      </c>
      <c r="S55" s="156">
        <v>137.2</v>
      </c>
      <c r="T55" s="156">
        <v>144.9</v>
      </c>
      <c r="U55" s="156">
        <v>148.5</v>
      </c>
      <c r="V55" s="156">
        <v>148.1</v>
      </c>
      <c r="W55" s="156">
        <v>145.3</v>
      </c>
      <c r="X55" s="156">
        <v>142.5</v>
      </c>
      <c r="Y55" s="156">
        <v>139.8</v>
      </c>
      <c r="Z55" s="156">
        <v>141.1</v>
      </c>
      <c r="AA55" s="156">
        <v>147.3</v>
      </c>
      <c r="AB55" s="164" t="s">
        <v>20</v>
      </c>
      <c r="AC55" s="164" t="s">
        <v>20</v>
      </c>
      <c r="AD55" s="142" t="s">
        <v>20</v>
      </c>
      <c r="AE55" s="143" t="s">
        <v>20</v>
      </c>
      <c r="AF55" s="143" t="s">
        <v>20</v>
      </c>
      <c r="AG55" s="144" t="s">
        <v>20</v>
      </c>
      <c r="AH55" s="142" t="s">
        <v>20</v>
      </c>
      <c r="AI55" s="143" t="s">
        <v>20</v>
      </c>
      <c r="AJ55" s="143" t="s">
        <v>20</v>
      </c>
      <c r="AK55" s="143" t="s">
        <v>20</v>
      </c>
      <c r="AL55" s="143" t="s">
        <v>20</v>
      </c>
      <c r="AM55" s="144" t="s">
        <v>20</v>
      </c>
      <c r="AN55" s="143" t="s">
        <v>20</v>
      </c>
      <c r="AO55" s="143" t="s">
        <v>20</v>
      </c>
      <c r="AP55" s="142" t="s">
        <v>20</v>
      </c>
      <c r="AQ55" s="142" t="s">
        <v>20</v>
      </c>
      <c r="AR55" s="143" t="s">
        <v>20</v>
      </c>
      <c r="AS55" s="143" t="s">
        <v>20</v>
      </c>
      <c r="AT55" s="143" t="s">
        <v>20</v>
      </c>
      <c r="AU55" s="521" t="s">
        <v>20</v>
      </c>
      <c r="AV55" s="205"/>
      <c r="AW55" s="6"/>
      <c r="AX55" s="65"/>
    </row>
    <row r="56" spans="2:50" ht="13.5">
      <c r="B56" s="16"/>
      <c r="C56" s="10" t="s">
        <v>29</v>
      </c>
      <c r="D56" s="141">
        <v>200.9</v>
      </c>
      <c r="E56" s="141">
        <v>168.6</v>
      </c>
      <c r="F56" s="141">
        <v>170</v>
      </c>
      <c r="G56" s="141">
        <v>167.4</v>
      </c>
      <c r="H56" s="141">
        <v>158.5</v>
      </c>
      <c r="I56" s="141">
        <v>159</v>
      </c>
      <c r="J56" s="141">
        <v>138.7</v>
      </c>
      <c r="K56" s="141">
        <v>125.6</v>
      </c>
      <c r="L56" s="141">
        <v>130.4</v>
      </c>
      <c r="M56" s="141">
        <v>134.2</v>
      </c>
      <c r="N56" s="141">
        <v>114.4</v>
      </c>
      <c r="O56" s="141">
        <v>111</v>
      </c>
      <c r="P56" s="141">
        <v>121.5</v>
      </c>
      <c r="Q56" s="141">
        <v>125.2</v>
      </c>
      <c r="R56" s="141">
        <v>147.2</v>
      </c>
      <c r="S56" s="141">
        <v>170.1</v>
      </c>
      <c r="T56" s="141">
        <v>180.2</v>
      </c>
      <c r="U56" s="141">
        <v>188.6</v>
      </c>
      <c r="V56" s="141">
        <v>190.4</v>
      </c>
      <c r="W56" s="141">
        <v>195.6</v>
      </c>
      <c r="X56" s="141">
        <v>189</v>
      </c>
      <c r="Y56" s="141">
        <v>181</v>
      </c>
      <c r="Z56" s="141">
        <v>175.5</v>
      </c>
      <c r="AA56" s="141">
        <v>178.3</v>
      </c>
      <c r="AB56" s="143" t="s">
        <v>20</v>
      </c>
      <c r="AC56" s="143" t="s">
        <v>20</v>
      </c>
      <c r="AD56" s="142" t="s">
        <v>20</v>
      </c>
      <c r="AE56" s="143" t="s">
        <v>20</v>
      </c>
      <c r="AF56" s="143" t="s">
        <v>20</v>
      </c>
      <c r="AG56" s="144" t="s">
        <v>20</v>
      </c>
      <c r="AH56" s="142" t="s">
        <v>20</v>
      </c>
      <c r="AI56" s="143" t="s">
        <v>20</v>
      </c>
      <c r="AJ56" s="143" t="s">
        <v>20</v>
      </c>
      <c r="AK56" s="143" t="s">
        <v>20</v>
      </c>
      <c r="AL56" s="143" t="s">
        <v>20</v>
      </c>
      <c r="AM56" s="144" t="s">
        <v>20</v>
      </c>
      <c r="AN56" s="143" t="s">
        <v>20</v>
      </c>
      <c r="AO56" s="143" t="s">
        <v>20</v>
      </c>
      <c r="AP56" s="142" t="s">
        <v>20</v>
      </c>
      <c r="AQ56" s="142" t="s">
        <v>20</v>
      </c>
      <c r="AR56" s="143" t="s">
        <v>20</v>
      </c>
      <c r="AS56" s="143" t="s">
        <v>20</v>
      </c>
      <c r="AT56" s="143" t="s">
        <v>20</v>
      </c>
      <c r="AU56" s="521" t="s">
        <v>20</v>
      </c>
      <c r="AV56" s="205"/>
      <c r="AW56" s="6"/>
      <c r="AX56" s="65"/>
    </row>
    <row r="57" spans="2:50" ht="13.5">
      <c r="B57" s="16"/>
      <c r="C57" s="10" t="s">
        <v>47</v>
      </c>
      <c r="D57" s="165">
        <v>156.4</v>
      </c>
      <c r="E57" s="165">
        <v>190.4</v>
      </c>
      <c r="F57" s="165">
        <v>187.4</v>
      </c>
      <c r="G57" s="165">
        <v>191.8</v>
      </c>
      <c r="H57" s="165">
        <v>194.6</v>
      </c>
      <c r="I57" s="165">
        <v>192.9</v>
      </c>
      <c r="J57" s="165">
        <v>178.3</v>
      </c>
      <c r="K57" s="165">
        <v>170.7</v>
      </c>
      <c r="L57" s="165">
        <v>164.7</v>
      </c>
      <c r="M57" s="165">
        <v>158</v>
      </c>
      <c r="N57" s="165">
        <v>146.6</v>
      </c>
      <c r="O57" s="165">
        <v>154.5</v>
      </c>
      <c r="P57" s="165">
        <v>155.4</v>
      </c>
      <c r="Q57" s="165">
        <v>150.1</v>
      </c>
      <c r="R57" s="165">
        <v>167.4</v>
      </c>
      <c r="S57" s="165">
        <v>190.6</v>
      </c>
      <c r="T57" s="165">
        <v>185.2</v>
      </c>
      <c r="U57" s="165">
        <v>179.1</v>
      </c>
      <c r="V57" s="165">
        <v>170</v>
      </c>
      <c r="W57" s="165">
        <v>163.4</v>
      </c>
      <c r="X57" s="165">
        <v>154.7</v>
      </c>
      <c r="Y57" s="165">
        <v>157.7</v>
      </c>
      <c r="Z57" s="165">
        <v>157.1</v>
      </c>
      <c r="AA57" s="165">
        <v>167</v>
      </c>
      <c r="AB57" s="166" t="s">
        <v>20</v>
      </c>
      <c r="AC57" s="166" t="s">
        <v>20</v>
      </c>
      <c r="AD57" s="142" t="s">
        <v>20</v>
      </c>
      <c r="AE57" s="143" t="s">
        <v>20</v>
      </c>
      <c r="AF57" s="143" t="s">
        <v>20</v>
      </c>
      <c r="AG57" s="144" t="s">
        <v>20</v>
      </c>
      <c r="AH57" s="142" t="s">
        <v>20</v>
      </c>
      <c r="AI57" s="143" t="s">
        <v>20</v>
      </c>
      <c r="AJ57" s="143" t="s">
        <v>20</v>
      </c>
      <c r="AK57" s="143" t="s">
        <v>20</v>
      </c>
      <c r="AL57" s="143" t="s">
        <v>20</v>
      </c>
      <c r="AM57" s="144" t="s">
        <v>20</v>
      </c>
      <c r="AN57" s="143" t="s">
        <v>20</v>
      </c>
      <c r="AO57" s="143" t="s">
        <v>20</v>
      </c>
      <c r="AP57" s="142" t="s">
        <v>20</v>
      </c>
      <c r="AQ57" s="142" t="s">
        <v>20</v>
      </c>
      <c r="AR57" s="143" t="s">
        <v>20</v>
      </c>
      <c r="AS57" s="143" t="s">
        <v>20</v>
      </c>
      <c r="AT57" s="143" t="s">
        <v>20</v>
      </c>
      <c r="AU57" s="521" t="s">
        <v>20</v>
      </c>
      <c r="AV57" s="205"/>
      <c r="AW57" s="6"/>
      <c r="AX57" s="65"/>
    </row>
    <row r="58" spans="2:50" ht="13.5">
      <c r="B58" s="13"/>
      <c r="C58" s="11" t="s">
        <v>48</v>
      </c>
      <c r="D58" s="145">
        <v>198.3</v>
      </c>
      <c r="E58" s="145">
        <v>196.5</v>
      </c>
      <c r="F58" s="145">
        <v>188.4</v>
      </c>
      <c r="G58" s="145">
        <v>181.2</v>
      </c>
      <c r="H58" s="145">
        <v>183.2</v>
      </c>
      <c r="I58" s="145">
        <v>191.6</v>
      </c>
      <c r="J58" s="145">
        <v>178.3</v>
      </c>
      <c r="K58" s="145">
        <v>174.3</v>
      </c>
      <c r="L58" s="145">
        <v>174.6</v>
      </c>
      <c r="M58" s="145">
        <v>174.3</v>
      </c>
      <c r="N58" s="145">
        <v>162.3</v>
      </c>
      <c r="O58" s="145">
        <v>157.8</v>
      </c>
      <c r="P58" s="145">
        <v>149.2</v>
      </c>
      <c r="Q58" s="145">
        <v>148.9</v>
      </c>
      <c r="R58" s="145">
        <v>163.6</v>
      </c>
      <c r="S58" s="145">
        <v>181.8</v>
      </c>
      <c r="T58" s="145">
        <v>186</v>
      </c>
      <c r="U58" s="145">
        <v>179</v>
      </c>
      <c r="V58" s="145">
        <v>170.5</v>
      </c>
      <c r="W58" s="145">
        <v>160.5</v>
      </c>
      <c r="X58" s="145">
        <v>157.2</v>
      </c>
      <c r="Y58" s="145">
        <v>149.5</v>
      </c>
      <c r="Z58" s="145">
        <v>152.7</v>
      </c>
      <c r="AA58" s="145">
        <v>171.8</v>
      </c>
      <c r="AB58" s="147" t="s">
        <v>20</v>
      </c>
      <c r="AC58" s="147" t="s">
        <v>20</v>
      </c>
      <c r="AD58" s="142" t="s">
        <v>20</v>
      </c>
      <c r="AE58" s="143" t="s">
        <v>20</v>
      </c>
      <c r="AF58" s="143" t="s">
        <v>20</v>
      </c>
      <c r="AG58" s="144" t="s">
        <v>20</v>
      </c>
      <c r="AH58" s="142" t="s">
        <v>20</v>
      </c>
      <c r="AI58" s="143" t="s">
        <v>20</v>
      </c>
      <c r="AJ58" s="143" t="s">
        <v>20</v>
      </c>
      <c r="AK58" s="143" t="s">
        <v>20</v>
      </c>
      <c r="AL58" s="143" t="s">
        <v>20</v>
      </c>
      <c r="AM58" s="144" t="s">
        <v>20</v>
      </c>
      <c r="AN58" s="143" t="s">
        <v>20</v>
      </c>
      <c r="AO58" s="143" t="s">
        <v>20</v>
      </c>
      <c r="AP58" s="142" t="s">
        <v>20</v>
      </c>
      <c r="AQ58" s="142" t="s">
        <v>20</v>
      </c>
      <c r="AR58" s="143" t="s">
        <v>20</v>
      </c>
      <c r="AS58" s="143" t="s">
        <v>20</v>
      </c>
      <c r="AT58" s="143" t="s">
        <v>20</v>
      </c>
      <c r="AU58" s="521" t="s">
        <v>20</v>
      </c>
      <c r="AV58" s="205"/>
      <c r="AW58" s="6"/>
      <c r="AX58" s="65"/>
    </row>
    <row r="59" spans="2:50" ht="13.5">
      <c r="B59" s="4">
        <v>13</v>
      </c>
      <c r="C59" s="5" t="s">
        <v>93</v>
      </c>
      <c r="D59" s="233" t="s">
        <v>20</v>
      </c>
      <c r="E59" s="233" t="s">
        <v>20</v>
      </c>
      <c r="F59" s="233" t="s">
        <v>20</v>
      </c>
      <c r="G59" s="233" t="s">
        <v>20</v>
      </c>
      <c r="H59" s="233" t="s">
        <v>20</v>
      </c>
      <c r="I59" s="233" t="s">
        <v>20</v>
      </c>
      <c r="J59" s="233" t="s">
        <v>20</v>
      </c>
      <c r="K59" s="233" t="s">
        <v>20</v>
      </c>
      <c r="L59" s="233" t="s">
        <v>20</v>
      </c>
      <c r="M59" s="233" t="s">
        <v>20</v>
      </c>
      <c r="N59" s="233" t="s">
        <v>20</v>
      </c>
      <c r="O59" s="233" t="s">
        <v>20</v>
      </c>
      <c r="P59" s="233" t="s">
        <v>20</v>
      </c>
      <c r="Q59" s="233" t="s">
        <v>20</v>
      </c>
      <c r="R59" s="233" t="s">
        <v>20</v>
      </c>
      <c r="S59" s="233" t="s">
        <v>20</v>
      </c>
      <c r="T59" s="233" t="s">
        <v>20</v>
      </c>
      <c r="U59" s="233" t="s">
        <v>20</v>
      </c>
      <c r="V59" s="233" t="s">
        <v>20</v>
      </c>
      <c r="W59" s="233" t="s">
        <v>20</v>
      </c>
      <c r="X59" s="233" t="s">
        <v>20</v>
      </c>
      <c r="Y59" s="233" t="s">
        <v>20</v>
      </c>
      <c r="Z59" s="233" t="s">
        <v>20</v>
      </c>
      <c r="AA59" s="233" t="s">
        <v>20</v>
      </c>
      <c r="AB59" s="233" t="s">
        <v>20</v>
      </c>
      <c r="AC59" s="234">
        <v>227.2</v>
      </c>
      <c r="AD59" s="235">
        <v>214.6</v>
      </c>
      <c r="AE59" s="234">
        <v>206.9</v>
      </c>
      <c r="AF59" s="234">
        <v>193</v>
      </c>
      <c r="AG59" s="236">
        <v>196.1</v>
      </c>
      <c r="AH59" s="235">
        <v>190.4</v>
      </c>
      <c r="AI59" s="234">
        <v>183</v>
      </c>
      <c r="AJ59" s="234">
        <v>183.6</v>
      </c>
      <c r="AK59" s="234">
        <v>173.5</v>
      </c>
      <c r="AL59" s="234">
        <v>168.7</v>
      </c>
      <c r="AM59" s="236">
        <v>186.2</v>
      </c>
      <c r="AN59" s="234">
        <v>182.5</v>
      </c>
      <c r="AO59" s="234">
        <v>183.9</v>
      </c>
      <c r="AP59" s="235">
        <v>205.8</v>
      </c>
      <c r="AQ59" s="235">
        <v>223.2</v>
      </c>
      <c r="AR59" s="234">
        <v>232.3</v>
      </c>
      <c r="AS59" s="234">
        <v>220.6</v>
      </c>
      <c r="AT59" s="234">
        <v>211.8</v>
      </c>
      <c r="AU59" s="523">
        <v>202.4</v>
      </c>
      <c r="AV59" s="232"/>
      <c r="AW59" s="6"/>
      <c r="AX59" s="65"/>
    </row>
    <row r="60" spans="2:50" ht="13.5">
      <c r="B60" s="12"/>
      <c r="C60" s="8" t="s">
        <v>24</v>
      </c>
      <c r="D60" s="167">
        <v>89.4</v>
      </c>
      <c r="E60" s="167">
        <v>93</v>
      </c>
      <c r="F60" s="167">
        <v>98.6</v>
      </c>
      <c r="G60" s="167">
        <v>100.1</v>
      </c>
      <c r="H60" s="167">
        <v>101.7</v>
      </c>
      <c r="I60" s="167">
        <v>103.2</v>
      </c>
      <c r="J60" s="167">
        <v>101.8</v>
      </c>
      <c r="K60" s="167">
        <v>107.8</v>
      </c>
      <c r="L60" s="167">
        <v>100.2</v>
      </c>
      <c r="M60" s="167">
        <v>98</v>
      </c>
      <c r="N60" s="167">
        <v>100.1</v>
      </c>
      <c r="O60" s="167">
        <v>111.1</v>
      </c>
      <c r="P60" s="167">
        <v>109.2</v>
      </c>
      <c r="Q60" s="167">
        <v>103.4</v>
      </c>
      <c r="R60" s="167">
        <v>113.7</v>
      </c>
      <c r="S60" s="167">
        <v>135.4</v>
      </c>
      <c r="T60" s="167">
        <v>150.1</v>
      </c>
      <c r="U60" s="167">
        <v>188.7</v>
      </c>
      <c r="V60" s="167">
        <v>197.9</v>
      </c>
      <c r="W60" s="167">
        <v>211.3</v>
      </c>
      <c r="X60" s="167">
        <v>220.8</v>
      </c>
      <c r="Y60" s="167">
        <v>233.1</v>
      </c>
      <c r="Z60" s="167">
        <v>227.7</v>
      </c>
      <c r="AA60" s="167">
        <v>233.3</v>
      </c>
      <c r="AB60" s="167">
        <v>250.7</v>
      </c>
      <c r="AC60" s="138" t="s">
        <v>20</v>
      </c>
      <c r="AD60" s="142" t="s">
        <v>20</v>
      </c>
      <c r="AE60" s="143" t="s">
        <v>20</v>
      </c>
      <c r="AF60" s="143" t="s">
        <v>20</v>
      </c>
      <c r="AG60" s="144" t="s">
        <v>20</v>
      </c>
      <c r="AH60" s="142" t="s">
        <v>20</v>
      </c>
      <c r="AI60" s="143" t="s">
        <v>20</v>
      </c>
      <c r="AJ60" s="143" t="s">
        <v>20</v>
      </c>
      <c r="AK60" s="164" t="s">
        <v>20</v>
      </c>
      <c r="AL60" s="249" t="s">
        <v>20</v>
      </c>
      <c r="AM60" s="258" t="s">
        <v>20</v>
      </c>
      <c r="AN60" s="143" t="s">
        <v>20</v>
      </c>
      <c r="AO60" s="143" t="s">
        <v>20</v>
      </c>
      <c r="AP60" s="142" t="s">
        <v>20</v>
      </c>
      <c r="AQ60" s="142" t="s">
        <v>20</v>
      </c>
      <c r="AR60" s="143" t="s">
        <v>20</v>
      </c>
      <c r="AS60" s="143" t="s">
        <v>20</v>
      </c>
      <c r="AT60" s="143" t="s">
        <v>20</v>
      </c>
      <c r="AU60" s="521" t="s">
        <v>20</v>
      </c>
      <c r="AV60" s="205"/>
      <c r="AW60" s="6"/>
      <c r="AX60" s="65"/>
    </row>
    <row r="61" spans="2:50" ht="14.25" thickBot="1">
      <c r="B61" s="17"/>
      <c r="C61" s="18" t="s">
        <v>54</v>
      </c>
      <c r="D61" s="168">
        <v>109.2</v>
      </c>
      <c r="E61" s="168">
        <v>109.2</v>
      </c>
      <c r="F61" s="168">
        <v>102.9</v>
      </c>
      <c r="G61" s="168">
        <v>97.8</v>
      </c>
      <c r="H61" s="168">
        <v>94.1</v>
      </c>
      <c r="I61" s="168">
        <v>95.3</v>
      </c>
      <c r="J61" s="168">
        <v>93.6</v>
      </c>
      <c r="K61" s="168">
        <v>90.8</v>
      </c>
      <c r="L61" s="168">
        <v>87.4</v>
      </c>
      <c r="M61" s="168">
        <v>87.1</v>
      </c>
      <c r="N61" s="168">
        <v>74.6</v>
      </c>
      <c r="O61" s="168">
        <v>76.6</v>
      </c>
      <c r="P61" s="168">
        <v>71.6</v>
      </c>
      <c r="Q61" s="168">
        <v>74.3</v>
      </c>
      <c r="R61" s="168">
        <v>117.5</v>
      </c>
      <c r="S61" s="168">
        <v>127.6</v>
      </c>
      <c r="T61" s="168">
        <v>145.3</v>
      </c>
      <c r="U61" s="168">
        <v>148</v>
      </c>
      <c r="V61" s="168">
        <v>141</v>
      </c>
      <c r="W61" s="168">
        <v>139.2</v>
      </c>
      <c r="X61" s="168">
        <v>136.4</v>
      </c>
      <c r="Y61" s="168">
        <v>128.8</v>
      </c>
      <c r="Z61" s="168">
        <v>127.4</v>
      </c>
      <c r="AA61" s="168">
        <v>143</v>
      </c>
      <c r="AB61" s="168">
        <v>170.1</v>
      </c>
      <c r="AC61" s="169" t="s">
        <v>20</v>
      </c>
      <c r="AD61" s="169" t="s">
        <v>20</v>
      </c>
      <c r="AE61" s="170" t="s">
        <v>20</v>
      </c>
      <c r="AF61" s="170" t="s">
        <v>20</v>
      </c>
      <c r="AG61" s="171" t="s">
        <v>20</v>
      </c>
      <c r="AH61" s="169" t="s">
        <v>20</v>
      </c>
      <c r="AI61" s="170" t="s">
        <v>20</v>
      </c>
      <c r="AJ61" s="170" t="s">
        <v>20</v>
      </c>
      <c r="AK61" s="170" t="s">
        <v>20</v>
      </c>
      <c r="AL61" s="170" t="s">
        <v>20</v>
      </c>
      <c r="AM61" s="171" t="s">
        <v>20</v>
      </c>
      <c r="AN61" s="170" t="s">
        <v>20</v>
      </c>
      <c r="AO61" s="170" t="s">
        <v>20</v>
      </c>
      <c r="AP61" s="169" t="s">
        <v>20</v>
      </c>
      <c r="AQ61" s="169" t="s">
        <v>20</v>
      </c>
      <c r="AR61" s="170" t="s">
        <v>20</v>
      </c>
      <c r="AS61" s="170" t="s">
        <v>20</v>
      </c>
      <c r="AT61" s="170" t="s">
        <v>20</v>
      </c>
      <c r="AU61" s="528" t="s">
        <v>20</v>
      </c>
      <c r="AV61" s="205"/>
      <c r="AW61" s="6"/>
      <c r="AX61" s="65"/>
    </row>
    <row r="62" spans="2:50" ht="13.5">
      <c r="B62" s="19">
        <v>1</v>
      </c>
      <c r="C62" s="20" t="s">
        <v>94</v>
      </c>
      <c r="D62" s="242" t="s">
        <v>20</v>
      </c>
      <c r="E62" s="242" t="s">
        <v>20</v>
      </c>
      <c r="F62" s="242" t="s">
        <v>20</v>
      </c>
      <c r="G62" s="242" t="s">
        <v>20</v>
      </c>
      <c r="H62" s="242" t="s">
        <v>20</v>
      </c>
      <c r="I62" s="242" t="s">
        <v>20</v>
      </c>
      <c r="J62" s="242" t="s">
        <v>20</v>
      </c>
      <c r="K62" s="242" t="s">
        <v>20</v>
      </c>
      <c r="L62" s="242" t="s">
        <v>20</v>
      </c>
      <c r="M62" s="242" t="s">
        <v>20</v>
      </c>
      <c r="N62" s="242" t="s">
        <v>20</v>
      </c>
      <c r="O62" s="242" t="s">
        <v>20</v>
      </c>
      <c r="P62" s="242" t="s">
        <v>20</v>
      </c>
      <c r="Q62" s="242" t="s">
        <v>20</v>
      </c>
      <c r="R62" s="242" t="s">
        <v>20</v>
      </c>
      <c r="S62" s="242" t="s">
        <v>20</v>
      </c>
      <c r="T62" s="242" t="s">
        <v>20</v>
      </c>
      <c r="U62" s="242" t="s">
        <v>20</v>
      </c>
      <c r="V62" s="242" t="s">
        <v>20</v>
      </c>
      <c r="W62" s="242" t="s">
        <v>20</v>
      </c>
      <c r="X62" s="242" t="s">
        <v>20</v>
      </c>
      <c r="Y62" s="242" t="s">
        <v>20</v>
      </c>
      <c r="Z62" s="242" t="s">
        <v>20</v>
      </c>
      <c r="AA62" s="242" t="s">
        <v>20</v>
      </c>
      <c r="AB62" s="242" t="s">
        <v>20</v>
      </c>
      <c r="AC62" s="243">
        <v>286.1</v>
      </c>
      <c r="AD62" s="244">
        <v>277.1</v>
      </c>
      <c r="AE62" s="243">
        <v>278.7</v>
      </c>
      <c r="AF62" s="243">
        <v>262.7</v>
      </c>
      <c r="AG62" s="245">
        <v>245.6</v>
      </c>
      <c r="AH62" s="244">
        <v>227.2</v>
      </c>
      <c r="AI62" s="243">
        <v>212.2</v>
      </c>
      <c r="AJ62" s="243">
        <v>210.5</v>
      </c>
      <c r="AK62" s="243">
        <v>211.7</v>
      </c>
      <c r="AL62" s="243">
        <v>204.1</v>
      </c>
      <c r="AM62" s="245">
        <v>197.3</v>
      </c>
      <c r="AN62" s="243">
        <v>189.6</v>
      </c>
      <c r="AO62" s="243">
        <v>186.5</v>
      </c>
      <c r="AP62" s="244">
        <v>179.8</v>
      </c>
      <c r="AQ62" s="244">
        <v>183.8</v>
      </c>
      <c r="AR62" s="243">
        <v>184.9</v>
      </c>
      <c r="AS62" s="243">
        <v>179.6</v>
      </c>
      <c r="AT62" s="243">
        <v>169.3</v>
      </c>
      <c r="AU62" s="529">
        <v>169.5</v>
      </c>
      <c r="AV62" s="232"/>
      <c r="AW62" s="6"/>
      <c r="AX62" s="65"/>
    </row>
    <row r="63" spans="2:50" ht="13.5">
      <c r="B63" s="14"/>
      <c r="C63" s="8" t="s">
        <v>30</v>
      </c>
      <c r="D63" s="156">
        <v>221.1</v>
      </c>
      <c r="E63" s="156">
        <v>235.7</v>
      </c>
      <c r="F63" s="156">
        <v>242</v>
      </c>
      <c r="G63" s="156">
        <v>228.2</v>
      </c>
      <c r="H63" s="156">
        <v>252</v>
      </c>
      <c r="I63" s="156">
        <v>252.6</v>
      </c>
      <c r="J63" s="156">
        <v>235.8</v>
      </c>
      <c r="K63" s="156">
        <v>228.7</v>
      </c>
      <c r="L63" s="156">
        <v>224.5</v>
      </c>
      <c r="M63" s="156">
        <v>208.4</v>
      </c>
      <c r="N63" s="156">
        <v>137.7</v>
      </c>
      <c r="O63" s="156">
        <v>166.5</v>
      </c>
      <c r="P63" s="156">
        <v>209.9</v>
      </c>
      <c r="Q63" s="156">
        <v>216</v>
      </c>
      <c r="R63" s="156">
        <v>223.5</v>
      </c>
      <c r="S63" s="156">
        <v>255.3</v>
      </c>
      <c r="T63" s="156">
        <v>280.7</v>
      </c>
      <c r="U63" s="156">
        <v>311</v>
      </c>
      <c r="V63" s="156">
        <v>302.6</v>
      </c>
      <c r="W63" s="156">
        <v>316.1</v>
      </c>
      <c r="X63" s="156">
        <v>329.3</v>
      </c>
      <c r="Y63" s="156">
        <v>320.6</v>
      </c>
      <c r="Z63" s="156">
        <v>340.3</v>
      </c>
      <c r="AA63" s="156">
        <v>361.4</v>
      </c>
      <c r="AB63" s="156">
        <v>385.2</v>
      </c>
      <c r="AC63" s="164" t="s">
        <v>20</v>
      </c>
      <c r="AD63" s="142" t="s">
        <v>20</v>
      </c>
      <c r="AE63" s="143" t="s">
        <v>20</v>
      </c>
      <c r="AF63" s="143" t="s">
        <v>20</v>
      </c>
      <c r="AG63" s="144" t="s">
        <v>20</v>
      </c>
      <c r="AH63" s="142" t="s">
        <v>20</v>
      </c>
      <c r="AI63" s="143" t="s">
        <v>20</v>
      </c>
      <c r="AJ63" s="143" t="s">
        <v>20</v>
      </c>
      <c r="AK63" s="143" t="s">
        <v>20</v>
      </c>
      <c r="AL63" s="143" t="s">
        <v>20</v>
      </c>
      <c r="AM63" s="144" t="s">
        <v>20</v>
      </c>
      <c r="AN63" s="143" t="s">
        <v>20</v>
      </c>
      <c r="AO63" s="143" t="s">
        <v>20</v>
      </c>
      <c r="AP63" s="142" t="s">
        <v>20</v>
      </c>
      <c r="AQ63" s="142" t="s">
        <v>20</v>
      </c>
      <c r="AR63" s="143" t="s">
        <v>20</v>
      </c>
      <c r="AS63" s="143" t="s">
        <v>20</v>
      </c>
      <c r="AT63" s="143" t="s">
        <v>20</v>
      </c>
      <c r="AU63" s="521" t="s">
        <v>20</v>
      </c>
      <c r="AV63" s="205"/>
      <c r="AW63" s="6"/>
      <c r="AX63" s="65"/>
    </row>
    <row r="64" spans="2:50" ht="13.5">
      <c r="B64" s="16"/>
      <c r="C64" s="10" t="s">
        <v>31</v>
      </c>
      <c r="D64" s="155">
        <v>123.7</v>
      </c>
      <c r="E64" s="155">
        <v>131.6</v>
      </c>
      <c r="F64" s="155">
        <v>142.4</v>
      </c>
      <c r="G64" s="155">
        <v>150.2</v>
      </c>
      <c r="H64" s="155">
        <v>168.6</v>
      </c>
      <c r="I64" s="155">
        <v>171.1</v>
      </c>
      <c r="J64" s="155">
        <v>165.5</v>
      </c>
      <c r="K64" s="155">
        <v>169.4</v>
      </c>
      <c r="L64" s="155">
        <v>165</v>
      </c>
      <c r="M64" s="155">
        <v>153.9</v>
      </c>
      <c r="N64" s="155">
        <v>131.2</v>
      </c>
      <c r="O64" s="155">
        <v>116.5</v>
      </c>
      <c r="P64" s="155">
        <v>125.5</v>
      </c>
      <c r="Q64" s="155">
        <v>131.3</v>
      </c>
      <c r="R64" s="155">
        <v>136.2</v>
      </c>
      <c r="S64" s="155">
        <v>160.9</v>
      </c>
      <c r="T64" s="155">
        <v>182.3</v>
      </c>
      <c r="U64" s="155">
        <v>222.6</v>
      </c>
      <c r="V64" s="155">
        <v>214.2</v>
      </c>
      <c r="W64" s="155">
        <v>228.8</v>
      </c>
      <c r="X64" s="155">
        <v>221.2</v>
      </c>
      <c r="Y64" s="155">
        <v>203.6</v>
      </c>
      <c r="Z64" s="155">
        <v>196</v>
      </c>
      <c r="AA64" s="155">
        <v>208.2</v>
      </c>
      <c r="AB64" s="155">
        <v>216.8</v>
      </c>
      <c r="AC64" s="216" t="s">
        <v>20</v>
      </c>
      <c r="AD64" s="142" t="s">
        <v>20</v>
      </c>
      <c r="AE64" s="143" t="s">
        <v>20</v>
      </c>
      <c r="AF64" s="143" t="s">
        <v>20</v>
      </c>
      <c r="AG64" s="144" t="s">
        <v>20</v>
      </c>
      <c r="AH64" s="142" t="s">
        <v>20</v>
      </c>
      <c r="AI64" s="143" t="s">
        <v>20</v>
      </c>
      <c r="AJ64" s="143" t="s">
        <v>20</v>
      </c>
      <c r="AK64" s="143" t="s">
        <v>20</v>
      </c>
      <c r="AL64" s="143" t="s">
        <v>20</v>
      </c>
      <c r="AM64" s="144" t="s">
        <v>20</v>
      </c>
      <c r="AN64" s="143" t="s">
        <v>20</v>
      </c>
      <c r="AO64" s="143" t="s">
        <v>20</v>
      </c>
      <c r="AP64" s="142" t="s">
        <v>20</v>
      </c>
      <c r="AQ64" s="142" t="s">
        <v>20</v>
      </c>
      <c r="AR64" s="143" t="s">
        <v>20</v>
      </c>
      <c r="AS64" s="143" t="s">
        <v>20</v>
      </c>
      <c r="AT64" s="143" t="s">
        <v>20</v>
      </c>
      <c r="AU64" s="521" t="s">
        <v>20</v>
      </c>
      <c r="AV64" s="205"/>
      <c r="AW64" s="6"/>
      <c r="AX64" s="65"/>
    </row>
    <row r="65" spans="2:50" ht="13.5">
      <c r="B65" s="16"/>
      <c r="C65" s="10" t="s">
        <v>32</v>
      </c>
      <c r="D65" s="155">
        <v>141</v>
      </c>
      <c r="E65" s="155">
        <v>146.3</v>
      </c>
      <c r="F65" s="155">
        <v>148.9</v>
      </c>
      <c r="G65" s="155">
        <v>154</v>
      </c>
      <c r="H65" s="155">
        <v>176.8</v>
      </c>
      <c r="I65" s="155">
        <v>188.1</v>
      </c>
      <c r="J65" s="155">
        <v>181.7</v>
      </c>
      <c r="K65" s="155">
        <v>175.1</v>
      </c>
      <c r="L65" s="155">
        <v>188.1</v>
      </c>
      <c r="M65" s="155">
        <v>168.7</v>
      </c>
      <c r="N65" s="155">
        <v>129.9</v>
      </c>
      <c r="O65" s="155">
        <v>134.1</v>
      </c>
      <c r="P65" s="155">
        <v>139.9</v>
      </c>
      <c r="Q65" s="155">
        <v>139.5</v>
      </c>
      <c r="R65" s="155">
        <v>157.7</v>
      </c>
      <c r="S65" s="155">
        <v>189.9</v>
      </c>
      <c r="T65" s="155">
        <v>226.6</v>
      </c>
      <c r="U65" s="155">
        <v>252.1</v>
      </c>
      <c r="V65" s="155">
        <v>280.2</v>
      </c>
      <c r="W65" s="155">
        <v>288.7</v>
      </c>
      <c r="X65" s="155">
        <v>285.8</v>
      </c>
      <c r="Y65" s="155">
        <v>281.7</v>
      </c>
      <c r="Z65" s="155">
        <v>277</v>
      </c>
      <c r="AA65" s="155">
        <v>280.8</v>
      </c>
      <c r="AB65" s="155">
        <v>286.3</v>
      </c>
      <c r="AC65" s="216" t="s">
        <v>20</v>
      </c>
      <c r="AD65" s="142" t="s">
        <v>20</v>
      </c>
      <c r="AE65" s="143" t="s">
        <v>20</v>
      </c>
      <c r="AF65" s="143" t="s">
        <v>20</v>
      </c>
      <c r="AG65" s="144" t="s">
        <v>20</v>
      </c>
      <c r="AH65" s="142" t="s">
        <v>20</v>
      </c>
      <c r="AI65" s="143" t="s">
        <v>20</v>
      </c>
      <c r="AJ65" s="143" t="s">
        <v>20</v>
      </c>
      <c r="AK65" s="143" t="s">
        <v>20</v>
      </c>
      <c r="AL65" s="143" t="s">
        <v>20</v>
      </c>
      <c r="AM65" s="144" t="s">
        <v>20</v>
      </c>
      <c r="AN65" s="143" t="s">
        <v>20</v>
      </c>
      <c r="AO65" s="143" t="s">
        <v>20</v>
      </c>
      <c r="AP65" s="142" t="s">
        <v>20</v>
      </c>
      <c r="AQ65" s="142" t="s">
        <v>20</v>
      </c>
      <c r="AR65" s="143" t="s">
        <v>20</v>
      </c>
      <c r="AS65" s="143" t="s">
        <v>20</v>
      </c>
      <c r="AT65" s="143" t="s">
        <v>20</v>
      </c>
      <c r="AU65" s="521" t="s">
        <v>20</v>
      </c>
      <c r="AV65" s="205"/>
      <c r="AW65" s="6"/>
      <c r="AX65" s="65"/>
    </row>
    <row r="66" spans="2:50" ht="13.5">
      <c r="B66" s="13"/>
      <c r="C66" s="11" t="s">
        <v>33</v>
      </c>
      <c r="D66" s="172">
        <v>192</v>
      </c>
      <c r="E66" s="172">
        <v>190.9</v>
      </c>
      <c r="F66" s="172">
        <v>195.3</v>
      </c>
      <c r="G66" s="172">
        <v>185.3</v>
      </c>
      <c r="H66" s="172">
        <v>211.2</v>
      </c>
      <c r="I66" s="172">
        <v>212.6</v>
      </c>
      <c r="J66" s="172">
        <v>191.6</v>
      </c>
      <c r="K66" s="172">
        <v>192.8</v>
      </c>
      <c r="L66" s="172">
        <v>195.5</v>
      </c>
      <c r="M66" s="172">
        <v>193.2</v>
      </c>
      <c r="N66" s="172">
        <v>149.6</v>
      </c>
      <c r="O66" s="172">
        <v>161.8</v>
      </c>
      <c r="P66" s="172">
        <v>161.8</v>
      </c>
      <c r="Q66" s="172">
        <v>160.9</v>
      </c>
      <c r="R66" s="172">
        <v>161.9</v>
      </c>
      <c r="S66" s="172">
        <v>198.3</v>
      </c>
      <c r="T66" s="172">
        <v>214.2</v>
      </c>
      <c r="U66" s="172">
        <v>230.5</v>
      </c>
      <c r="V66" s="172">
        <v>243.7</v>
      </c>
      <c r="W66" s="172">
        <v>245</v>
      </c>
      <c r="X66" s="172">
        <v>250.9</v>
      </c>
      <c r="Y66" s="172">
        <v>232.9</v>
      </c>
      <c r="Z66" s="172">
        <v>230.2</v>
      </c>
      <c r="AA66" s="172">
        <v>236.9</v>
      </c>
      <c r="AB66" s="172">
        <v>249.9</v>
      </c>
      <c r="AC66" s="217" t="s">
        <v>20</v>
      </c>
      <c r="AD66" s="146" t="s">
        <v>20</v>
      </c>
      <c r="AE66" s="147" t="s">
        <v>20</v>
      </c>
      <c r="AF66" s="147" t="s">
        <v>20</v>
      </c>
      <c r="AG66" s="148" t="s">
        <v>20</v>
      </c>
      <c r="AH66" s="146" t="s">
        <v>20</v>
      </c>
      <c r="AI66" s="147" t="s">
        <v>20</v>
      </c>
      <c r="AJ66" s="147" t="s">
        <v>20</v>
      </c>
      <c r="AK66" s="147" t="s">
        <v>20</v>
      </c>
      <c r="AL66" s="147" t="s">
        <v>20</v>
      </c>
      <c r="AM66" s="148" t="s">
        <v>20</v>
      </c>
      <c r="AN66" s="147" t="s">
        <v>20</v>
      </c>
      <c r="AO66" s="147" t="s">
        <v>20</v>
      </c>
      <c r="AP66" s="146" t="s">
        <v>20</v>
      </c>
      <c r="AQ66" s="146" t="s">
        <v>20</v>
      </c>
      <c r="AR66" s="147" t="s">
        <v>20</v>
      </c>
      <c r="AS66" s="147" t="s">
        <v>20</v>
      </c>
      <c r="AT66" s="147" t="s">
        <v>20</v>
      </c>
      <c r="AU66" s="522" t="s">
        <v>20</v>
      </c>
      <c r="AV66" s="205"/>
      <c r="AW66" s="6"/>
      <c r="AX66" s="65"/>
    </row>
    <row r="67" spans="2:50" ht="13.5">
      <c r="B67" s="4">
        <v>2</v>
      </c>
      <c r="C67" s="5" t="s">
        <v>34</v>
      </c>
      <c r="D67" s="173">
        <v>102.9</v>
      </c>
      <c r="E67" s="173">
        <v>107.5</v>
      </c>
      <c r="F67" s="173">
        <v>35.5</v>
      </c>
      <c r="G67" s="173">
        <v>136.2</v>
      </c>
      <c r="H67" s="173">
        <v>152.8</v>
      </c>
      <c r="I67" s="173">
        <v>161.5</v>
      </c>
      <c r="J67" s="173">
        <v>132.7</v>
      </c>
      <c r="K67" s="173">
        <v>113.9</v>
      </c>
      <c r="L67" s="173">
        <v>128.6</v>
      </c>
      <c r="M67" s="173">
        <v>133.8</v>
      </c>
      <c r="N67" s="173">
        <v>108.4</v>
      </c>
      <c r="O67" s="173">
        <v>107</v>
      </c>
      <c r="P67" s="173">
        <v>147.1</v>
      </c>
      <c r="Q67" s="173">
        <v>142.7</v>
      </c>
      <c r="R67" s="173">
        <v>143.8</v>
      </c>
      <c r="S67" s="173">
        <v>138.3</v>
      </c>
      <c r="T67" s="173">
        <v>155.7</v>
      </c>
      <c r="U67" s="173">
        <v>154.4</v>
      </c>
      <c r="V67" s="173">
        <v>163.6</v>
      </c>
      <c r="W67" s="173">
        <v>170.5</v>
      </c>
      <c r="X67" s="173">
        <v>171.4</v>
      </c>
      <c r="Y67" s="173">
        <v>161.2</v>
      </c>
      <c r="Z67" s="173">
        <v>160.8</v>
      </c>
      <c r="AA67" s="173">
        <v>166.6</v>
      </c>
      <c r="AB67" s="173">
        <v>186</v>
      </c>
      <c r="AC67" s="173">
        <v>184.3</v>
      </c>
      <c r="AD67" s="173">
        <v>181.7</v>
      </c>
      <c r="AE67" s="174">
        <v>120.5</v>
      </c>
      <c r="AF67" s="174">
        <v>151.3</v>
      </c>
      <c r="AG67" s="175">
        <v>173.2</v>
      </c>
      <c r="AH67" s="173">
        <v>182.1</v>
      </c>
      <c r="AI67" s="174">
        <v>182.9</v>
      </c>
      <c r="AJ67" s="174">
        <v>194.6</v>
      </c>
      <c r="AK67" s="174">
        <v>207.9</v>
      </c>
      <c r="AL67" s="174">
        <v>206.1</v>
      </c>
      <c r="AM67" s="175">
        <v>205.8</v>
      </c>
      <c r="AN67" s="174">
        <v>198.7</v>
      </c>
      <c r="AO67" s="174">
        <v>205.3</v>
      </c>
      <c r="AP67" s="173">
        <v>215.5</v>
      </c>
      <c r="AQ67" s="173">
        <v>256.9</v>
      </c>
      <c r="AR67" s="174">
        <v>243.8</v>
      </c>
      <c r="AS67" s="174">
        <v>225.4</v>
      </c>
      <c r="AT67" s="174">
        <v>216.8</v>
      </c>
      <c r="AU67" s="530">
        <v>203.2</v>
      </c>
      <c r="AV67" s="177"/>
      <c r="AW67" s="6"/>
      <c r="AX67" s="65"/>
    </row>
    <row r="68" spans="2:50" ht="13.5">
      <c r="B68" s="4">
        <v>3</v>
      </c>
      <c r="C68" s="5" t="s">
        <v>43</v>
      </c>
      <c r="D68" s="152">
        <v>151.8</v>
      </c>
      <c r="E68" s="152">
        <v>151.4</v>
      </c>
      <c r="F68" s="152">
        <v>162.9</v>
      </c>
      <c r="G68" s="152">
        <v>169</v>
      </c>
      <c r="H68" s="152">
        <v>172.6</v>
      </c>
      <c r="I68" s="152">
        <v>175.7</v>
      </c>
      <c r="J68" s="152">
        <v>162.8</v>
      </c>
      <c r="K68" s="152">
        <v>162.9</v>
      </c>
      <c r="L68" s="152">
        <v>159.4</v>
      </c>
      <c r="M68" s="152">
        <v>149.3</v>
      </c>
      <c r="N68" s="152">
        <v>117.6</v>
      </c>
      <c r="O68" s="152">
        <v>123.5</v>
      </c>
      <c r="P68" s="152">
        <v>119.1</v>
      </c>
      <c r="Q68" s="152">
        <v>127.3</v>
      </c>
      <c r="R68" s="152">
        <v>140</v>
      </c>
      <c r="S68" s="152">
        <v>170</v>
      </c>
      <c r="T68" s="152">
        <v>208.3</v>
      </c>
      <c r="U68" s="152">
        <v>224.5</v>
      </c>
      <c r="V68" s="152">
        <v>232.3</v>
      </c>
      <c r="W68" s="152">
        <v>237.1</v>
      </c>
      <c r="X68" s="152">
        <v>233.4</v>
      </c>
      <c r="Y68" s="152">
        <v>216.6</v>
      </c>
      <c r="Z68" s="152">
        <v>212.1</v>
      </c>
      <c r="AA68" s="152">
        <v>219</v>
      </c>
      <c r="AB68" s="152">
        <v>236.4</v>
      </c>
      <c r="AC68" s="152">
        <v>254.3</v>
      </c>
      <c r="AD68" s="152">
        <v>289.9</v>
      </c>
      <c r="AE68" s="162">
        <v>295</v>
      </c>
      <c r="AF68" s="162">
        <v>270.5</v>
      </c>
      <c r="AG68" s="176">
        <v>256.5</v>
      </c>
      <c r="AH68" s="152">
        <v>236.9</v>
      </c>
      <c r="AI68" s="162">
        <v>217.4</v>
      </c>
      <c r="AJ68" s="162">
        <v>210.9</v>
      </c>
      <c r="AK68" s="162">
        <v>202.2</v>
      </c>
      <c r="AL68" s="162">
        <v>194.9</v>
      </c>
      <c r="AM68" s="176">
        <v>184.4</v>
      </c>
      <c r="AN68" s="174">
        <v>168.3</v>
      </c>
      <c r="AO68" s="174">
        <v>168.7</v>
      </c>
      <c r="AP68" s="173">
        <v>179</v>
      </c>
      <c r="AQ68" s="173">
        <v>193.2</v>
      </c>
      <c r="AR68" s="174">
        <v>197.7</v>
      </c>
      <c r="AS68" s="174">
        <v>197.6</v>
      </c>
      <c r="AT68" s="174">
        <v>189.3</v>
      </c>
      <c r="AU68" s="530">
        <v>188</v>
      </c>
      <c r="AV68" s="199"/>
      <c r="AW68" s="6"/>
      <c r="AX68" s="65"/>
    </row>
    <row r="69" spans="2:50" ht="13.5">
      <c r="B69" s="4">
        <v>4</v>
      </c>
      <c r="C69" s="5" t="s">
        <v>45</v>
      </c>
      <c r="D69" s="152">
        <v>119.1</v>
      </c>
      <c r="E69" s="152">
        <v>130.3</v>
      </c>
      <c r="F69" s="152">
        <v>125.1</v>
      </c>
      <c r="G69" s="152">
        <v>126.2</v>
      </c>
      <c r="H69" s="152">
        <v>146.5</v>
      </c>
      <c r="I69" s="152">
        <v>143.6</v>
      </c>
      <c r="J69" s="152">
        <v>133.5</v>
      </c>
      <c r="K69" s="152">
        <v>130.1</v>
      </c>
      <c r="L69" s="152">
        <v>133.1</v>
      </c>
      <c r="M69" s="152">
        <v>127.2</v>
      </c>
      <c r="N69" s="152">
        <v>107.4</v>
      </c>
      <c r="O69" s="152">
        <v>106.5</v>
      </c>
      <c r="P69" s="152">
        <v>105.8</v>
      </c>
      <c r="Q69" s="152">
        <v>107.3</v>
      </c>
      <c r="R69" s="152">
        <v>127.8</v>
      </c>
      <c r="S69" s="152">
        <v>169.7</v>
      </c>
      <c r="T69" s="152">
        <v>209.9</v>
      </c>
      <c r="U69" s="152">
        <v>231</v>
      </c>
      <c r="V69" s="152">
        <v>235.4</v>
      </c>
      <c r="W69" s="152">
        <v>235.1</v>
      </c>
      <c r="X69" s="152">
        <v>229.2</v>
      </c>
      <c r="Y69" s="152">
        <v>217.1</v>
      </c>
      <c r="Z69" s="152">
        <v>221.4</v>
      </c>
      <c r="AA69" s="152">
        <v>225.5</v>
      </c>
      <c r="AB69" s="152">
        <v>248.2</v>
      </c>
      <c r="AC69" s="152">
        <v>254.2</v>
      </c>
      <c r="AD69" s="152">
        <v>246</v>
      </c>
      <c r="AE69" s="162">
        <v>242.4</v>
      </c>
      <c r="AF69" s="162">
        <v>219.3</v>
      </c>
      <c r="AG69" s="176">
        <v>210.8</v>
      </c>
      <c r="AH69" s="152">
        <v>197</v>
      </c>
      <c r="AI69" s="162">
        <v>185.8</v>
      </c>
      <c r="AJ69" s="162">
        <v>186.7</v>
      </c>
      <c r="AK69" s="162">
        <v>184.6</v>
      </c>
      <c r="AL69" s="162">
        <v>178</v>
      </c>
      <c r="AM69" s="176">
        <v>174.2</v>
      </c>
      <c r="AN69" s="174">
        <v>162.1</v>
      </c>
      <c r="AO69" s="174">
        <v>153.4</v>
      </c>
      <c r="AP69" s="173">
        <v>147.9</v>
      </c>
      <c r="AQ69" s="173">
        <v>143.4</v>
      </c>
      <c r="AR69" s="174">
        <v>140.9</v>
      </c>
      <c r="AS69" s="174">
        <v>136.2</v>
      </c>
      <c r="AT69" s="174">
        <v>120.2</v>
      </c>
      <c r="AU69" s="530">
        <v>123.2</v>
      </c>
      <c r="AV69" s="199"/>
      <c r="AW69" s="6"/>
      <c r="AX69" s="65"/>
    </row>
    <row r="70" spans="2:50" ht="13.5">
      <c r="B70" s="4">
        <v>5</v>
      </c>
      <c r="C70" s="5" t="s">
        <v>46</v>
      </c>
      <c r="D70" s="152">
        <v>131.6</v>
      </c>
      <c r="E70" s="152">
        <v>139.1</v>
      </c>
      <c r="F70" s="152">
        <v>136.9</v>
      </c>
      <c r="G70" s="152">
        <v>134.6</v>
      </c>
      <c r="H70" s="152">
        <v>135.9</v>
      </c>
      <c r="I70" s="152">
        <v>131.1</v>
      </c>
      <c r="J70" s="152">
        <v>121.8</v>
      </c>
      <c r="K70" s="152">
        <v>121.9</v>
      </c>
      <c r="L70" s="152">
        <v>124.9</v>
      </c>
      <c r="M70" s="152">
        <v>115</v>
      </c>
      <c r="N70" s="152">
        <v>92.3</v>
      </c>
      <c r="O70" s="152">
        <v>96.6</v>
      </c>
      <c r="P70" s="152">
        <v>102.4</v>
      </c>
      <c r="Q70" s="152">
        <v>124.6</v>
      </c>
      <c r="R70" s="152">
        <v>136.6</v>
      </c>
      <c r="S70" s="152">
        <v>169.7</v>
      </c>
      <c r="T70" s="152">
        <v>186.5</v>
      </c>
      <c r="U70" s="152">
        <v>205.7</v>
      </c>
      <c r="V70" s="152">
        <v>216.3</v>
      </c>
      <c r="W70" s="152">
        <v>221.1</v>
      </c>
      <c r="X70" s="152">
        <v>221.2</v>
      </c>
      <c r="Y70" s="152">
        <v>211</v>
      </c>
      <c r="Z70" s="152">
        <v>210.2</v>
      </c>
      <c r="AA70" s="152">
        <v>216.3</v>
      </c>
      <c r="AB70" s="152">
        <v>237.2</v>
      </c>
      <c r="AC70" s="152">
        <v>247.9</v>
      </c>
      <c r="AD70" s="152">
        <v>239.2</v>
      </c>
      <c r="AE70" s="162">
        <v>233.6</v>
      </c>
      <c r="AF70" s="162">
        <v>206.6</v>
      </c>
      <c r="AG70" s="176">
        <v>192.8</v>
      </c>
      <c r="AH70" s="152">
        <v>182.7</v>
      </c>
      <c r="AI70" s="162">
        <v>172.4</v>
      </c>
      <c r="AJ70" s="162">
        <v>167.5</v>
      </c>
      <c r="AK70" s="162">
        <v>164.7</v>
      </c>
      <c r="AL70" s="162">
        <v>161.5</v>
      </c>
      <c r="AM70" s="176">
        <v>159.6</v>
      </c>
      <c r="AN70" s="174">
        <v>149.5</v>
      </c>
      <c r="AO70" s="174">
        <v>151.5</v>
      </c>
      <c r="AP70" s="173">
        <v>144.2</v>
      </c>
      <c r="AQ70" s="173">
        <v>138.6</v>
      </c>
      <c r="AR70" s="174">
        <v>133.1</v>
      </c>
      <c r="AS70" s="174">
        <v>123.9</v>
      </c>
      <c r="AT70" s="174">
        <v>133.3</v>
      </c>
      <c r="AU70" s="530">
        <v>133.4</v>
      </c>
      <c r="AV70" s="199"/>
      <c r="AW70" s="6"/>
      <c r="AX70" s="65"/>
    </row>
    <row r="71" spans="2:50" ht="14.25" thickBot="1">
      <c r="B71" s="22">
        <v>6</v>
      </c>
      <c r="C71" s="23" t="s">
        <v>65</v>
      </c>
      <c r="D71" s="213">
        <v>171.1</v>
      </c>
      <c r="E71" s="213">
        <v>176.9</v>
      </c>
      <c r="F71" s="213">
        <v>185</v>
      </c>
      <c r="G71" s="213">
        <v>201.7</v>
      </c>
      <c r="H71" s="213">
        <v>218.6</v>
      </c>
      <c r="I71" s="213">
        <v>236.2</v>
      </c>
      <c r="J71" s="213">
        <v>221.7</v>
      </c>
      <c r="K71" s="213">
        <v>224.4</v>
      </c>
      <c r="L71" s="213">
        <v>229</v>
      </c>
      <c r="M71" s="213">
        <v>210.6</v>
      </c>
      <c r="N71" s="213">
        <v>178.8</v>
      </c>
      <c r="O71" s="213">
        <v>168.3</v>
      </c>
      <c r="P71" s="213">
        <v>174.6</v>
      </c>
      <c r="Q71" s="213">
        <v>171.4</v>
      </c>
      <c r="R71" s="213">
        <v>175.3</v>
      </c>
      <c r="S71" s="213">
        <v>199.2</v>
      </c>
      <c r="T71" s="213">
        <v>219.6</v>
      </c>
      <c r="U71" s="213">
        <v>215</v>
      </c>
      <c r="V71" s="213">
        <v>229.5</v>
      </c>
      <c r="W71" s="213">
        <v>214.2</v>
      </c>
      <c r="X71" s="213">
        <v>209.7</v>
      </c>
      <c r="Y71" s="213">
        <v>192.5</v>
      </c>
      <c r="Z71" s="213">
        <v>184.4</v>
      </c>
      <c r="AA71" s="213">
        <v>189.2</v>
      </c>
      <c r="AB71" s="213">
        <v>196.4</v>
      </c>
      <c r="AC71" s="213">
        <v>212.6</v>
      </c>
      <c r="AD71" s="213">
        <v>202.3</v>
      </c>
      <c r="AE71" s="214">
        <v>166.2</v>
      </c>
      <c r="AF71" s="214">
        <v>147.8</v>
      </c>
      <c r="AG71" s="215">
        <v>136.9</v>
      </c>
      <c r="AH71" s="213">
        <v>128.8</v>
      </c>
      <c r="AI71" s="214">
        <v>112.9</v>
      </c>
      <c r="AJ71" s="214">
        <v>116</v>
      </c>
      <c r="AK71" s="214">
        <v>118.3</v>
      </c>
      <c r="AL71" s="214">
        <v>110</v>
      </c>
      <c r="AM71" s="215">
        <v>105.7</v>
      </c>
      <c r="AN71" s="214">
        <v>98.2</v>
      </c>
      <c r="AO71" s="214">
        <v>96.6</v>
      </c>
      <c r="AP71" s="213">
        <v>91.1</v>
      </c>
      <c r="AQ71" s="213">
        <v>90.2</v>
      </c>
      <c r="AR71" s="214">
        <v>87.1</v>
      </c>
      <c r="AS71" s="214">
        <v>85.8</v>
      </c>
      <c r="AT71" s="214">
        <v>89</v>
      </c>
      <c r="AU71" s="531">
        <v>91.8</v>
      </c>
      <c r="AV71" s="199"/>
      <c r="AW71" s="6"/>
      <c r="AX71" s="65"/>
    </row>
    <row r="72" spans="2:50" ht="14.25" thickBot="1">
      <c r="B72" s="72"/>
      <c r="C72" s="66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1"/>
      <c r="AF72" s="211"/>
      <c r="AG72" s="212"/>
      <c r="AH72" s="210"/>
      <c r="AI72" s="211"/>
      <c r="AJ72" s="211"/>
      <c r="AK72" s="248"/>
      <c r="AL72" s="211"/>
      <c r="AM72" s="212"/>
      <c r="AN72" s="211"/>
      <c r="AO72" s="211"/>
      <c r="AP72" s="210"/>
      <c r="AQ72" s="210"/>
      <c r="AR72" s="211"/>
      <c r="AS72" s="211"/>
      <c r="AT72" s="211"/>
      <c r="AU72" s="532"/>
      <c r="AV72" s="177"/>
      <c r="AW72" s="6"/>
      <c r="AX72" s="6"/>
    </row>
    <row r="73" spans="2:50" ht="13.5">
      <c r="B73" s="181"/>
      <c r="C73" s="182"/>
      <c r="D73" s="183">
        <f>AVERAGE(D5,D11,D14,D21,D28,D29,D31,D40,D43,D48,D51,D55,D56,D60)</f>
        <v>141.61428571428573</v>
      </c>
      <c r="E73" s="183">
        <f aca="true" t="shared" si="0" ref="E73:AA73">AVERAGE(E5,E11,E14,E21,E28,E29,E31,E40,E43,E48,E51,E55,E56,E60)</f>
        <v>140.9</v>
      </c>
      <c r="F73" s="183">
        <f t="shared" si="0"/>
        <v>141.4</v>
      </c>
      <c r="G73" s="183">
        <f t="shared" si="0"/>
        <v>143.95</v>
      </c>
      <c r="H73" s="183">
        <f t="shared" si="0"/>
        <v>149.7642857142857</v>
      </c>
      <c r="I73" s="183">
        <f t="shared" si="0"/>
        <v>152.52857142857144</v>
      </c>
      <c r="J73" s="183">
        <f t="shared" si="0"/>
        <v>144.67857142857142</v>
      </c>
      <c r="K73" s="183">
        <f t="shared" si="0"/>
        <v>141.3</v>
      </c>
      <c r="L73" s="183">
        <f t="shared" si="0"/>
        <v>142.0357142857143</v>
      </c>
      <c r="M73" s="183">
        <f t="shared" si="0"/>
        <v>138.02142857142857</v>
      </c>
      <c r="N73" s="183">
        <f t="shared" si="0"/>
        <v>125.26428571428572</v>
      </c>
      <c r="O73" s="183">
        <f t="shared" si="0"/>
        <v>126.32142857142856</v>
      </c>
      <c r="P73" s="183">
        <f t="shared" si="0"/>
        <v>125.42857142857143</v>
      </c>
      <c r="Q73" s="183">
        <f t="shared" si="0"/>
        <v>125.88571428571431</v>
      </c>
      <c r="R73" s="183">
        <f t="shared" si="0"/>
        <v>141.0142857142857</v>
      </c>
      <c r="S73" s="183">
        <f t="shared" si="0"/>
        <v>155.77857142857144</v>
      </c>
      <c r="T73" s="183">
        <f t="shared" si="0"/>
        <v>164.92857142857142</v>
      </c>
      <c r="U73" s="183">
        <f t="shared" si="0"/>
        <v>176.90714285714284</v>
      </c>
      <c r="V73" s="183">
        <f t="shared" si="0"/>
        <v>181.9857142857143</v>
      </c>
      <c r="W73" s="183">
        <f t="shared" si="0"/>
        <v>187.58571428571432</v>
      </c>
      <c r="X73" s="183">
        <f t="shared" si="0"/>
        <v>191.35714285714286</v>
      </c>
      <c r="Y73" s="183">
        <f t="shared" si="0"/>
        <v>192.45000000000002</v>
      </c>
      <c r="Z73" s="183">
        <f t="shared" si="0"/>
        <v>194.08571428571426</v>
      </c>
      <c r="AA73" s="183">
        <f t="shared" si="0"/>
        <v>203.60000000000008</v>
      </c>
      <c r="AB73" s="183">
        <f>AVERAGE(AB5,AB11,AB14,AB21,AB28,AB29,AB31,AB40,AB43,AB48,AB51,AB54,AB60)</f>
        <v>222.39999999999995</v>
      </c>
      <c r="AC73" s="183">
        <f>AVERAGE(AC4,AC10,AC14,AC20,AC28:AC29,AC31,AC39,AC42,AC47,AC51,AC54,AC59)</f>
        <v>225.6307692307692</v>
      </c>
      <c r="AD73" s="183">
        <f>AVERAGE(AD4,AD10,AD13,AD20,AD28:AD30,AD39,AD42,AD47,AD51,AD54,AD59)</f>
        <v>218.1153846153846</v>
      </c>
      <c r="AE73" s="184">
        <f>AVERAGE(AE4,AE10,AE13,AE20,AE28:AE30,AE39,AE42,AE47,AE51,AE54,AE59)</f>
        <v>211.83846153846156</v>
      </c>
      <c r="AF73" s="184">
        <f>AVERAGE(AF4,AF10,AF13,AF20,AF28:AF30,AF39,AF42,AF47,AF50,AF54,AF59)</f>
        <v>198.19230769230768</v>
      </c>
      <c r="AG73" s="185">
        <f>AVERAGE(AG4,AG10,AG13,AG20,AG28:AG30,AG39,AG42,AG47,AG50,AG54,AG59)</f>
        <v>189.34615384615384</v>
      </c>
      <c r="AH73" s="183">
        <f>AVERAGE(AH4,AH10,AH13,AH20,AH28:AH30,AH39,AH42,AH47,AH50,AH54,AH59)</f>
        <v>183.93076923076927</v>
      </c>
      <c r="AI73" s="184">
        <f aca="true" t="shared" si="1" ref="AI73:AN73">AVERAGE(AI4,AI10,AI13,AI20,AI28:AI30,AI39,AI42,AI47,AI50,AI54,AI59)</f>
        <v>179.36153846153846</v>
      </c>
      <c r="AJ73" s="184">
        <f t="shared" si="1"/>
        <v>179.57692307692307</v>
      </c>
      <c r="AK73" s="184">
        <f t="shared" si="1"/>
        <v>181.62307692307692</v>
      </c>
      <c r="AL73" s="184">
        <f t="shared" si="1"/>
        <v>182.27692307692308</v>
      </c>
      <c r="AM73" s="185">
        <f t="shared" si="1"/>
        <v>185.77692307692308</v>
      </c>
      <c r="AN73" s="184">
        <f t="shared" si="1"/>
        <v>186.24615384615385</v>
      </c>
      <c r="AO73" s="184">
        <f>AVERAGE(AO4,AO10,AO13,AO20,AO28:AO30,AO39,AO42,AO47,AO50,AO54,AO59)</f>
        <v>186.1307692307692</v>
      </c>
      <c r="AP73" s="183">
        <v>189.70769230769233</v>
      </c>
      <c r="AQ73" s="183">
        <v>191.2</v>
      </c>
      <c r="AR73" s="184">
        <v>195.2</v>
      </c>
      <c r="AS73" s="184">
        <v>190.4</v>
      </c>
      <c r="AT73" s="184">
        <v>180.7</v>
      </c>
      <c r="AU73" s="533">
        <v>178.8</v>
      </c>
      <c r="AV73" s="204"/>
      <c r="AW73" s="6"/>
      <c r="AX73" s="6"/>
    </row>
    <row r="74" spans="2:50" ht="14.25" thickBot="1">
      <c r="B74" s="186"/>
      <c r="C74" s="66" t="s">
        <v>95</v>
      </c>
      <c r="D74" s="187">
        <v>143.6</v>
      </c>
      <c r="E74" s="187">
        <v>144</v>
      </c>
      <c r="F74" s="187">
        <v>145.6</v>
      </c>
      <c r="G74" s="187">
        <v>149.2</v>
      </c>
      <c r="H74" s="187">
        <v>154.9</v>
      </c>
      <c r="I74" s="187">
        <v>157.7</v>
      </c>
      <c r="J74" s="187">
        <v>149.4</v>
      </c>
      <c r="K74" s="187">
        <v>145.9</v>
      </c>
      <c r="L74" s="187">
        <v>147.4</v>
      </c>
      <c r="M74" s="187">
        <v>144.4</v>
      </c>
      <c r="N74" s="187">
        <v>133.3</v>
      </c>
      <c r="O74" s="187">
        <v>133.9</v>
      </c>
      <c r="P74" s="187">
        <v>132.9</v>
      </c>
      <c r="Q74" s="187">
        <v>132.7</v>
      </c>
      <c r="R74" s="187">
        <v>145.8</v>
      </c>
      <c r="S74" s="187">
        <v>158.8</v>
      </c>
      <c r="T74" s="187">
        <v>167.6</v>
      </c>
      <c r="U74" s="187">
        <v>178.5</v>
      </c>
      <c r="V74" s="187">
        <v>184.1</v>
      </c>
      <c r="W74" s="187">
        <v>189.1</v>
      </c>
      <c r="X74" s="187">
        <v>190.9</v>
      </c>
      <c r="Y74" s="187">
        <v>193.9</v>
      </c>
      <c r="Z74" s="187">
        <v>198.6</v>
      </c>
      <c r="AA74" s="187">
        <v>210.8</v>
      </c>
      <c r="AB74" s="187">
        <v>227.3</v>
      </c>
      <c r="AC74" s="187">
        <v>232.1</v>
      </c>
      <c r="AD74" s="187">
        <v>226.6</v>
      </c>
      <c r="AE74" s="188">
        <v>219.2</v>
      </c>
      <c r="AF74" s="188">
        <v>203.9</v>
      </c>
      <c r="AG74" s="189">
        <v>196.1</v>
      </c>
      <c r="AH74" s="187">
        <v>193.1</v>
      </c>
      <c r="AI74" s="188">
        <v>188.3</v>
      </c>
      <c r="AJ74" s="188">
        <v>188.6</v>
      </c>
      <c r="AK74" s="188">
        <v>189.7</v>
      </c>
      <c r="AL74" s="188">
        <v>192.3</v>
      </c>
      <c r="AM74" s="189">
        <v>195.3</v>
      </c>
      <c r="AN74" s="188">
        <v>196.9</v>
      </c>
      <c r="AO74" s="188">
        <v>196.3</v>
      </c>
      <c r="AP74" s="187">
        <v>200.3</v>
      </c>
      <c r="AQ74" s="187">
        <v>201.9</v>
      </c>
      <c r="AR74" s="188">
        <v>204.5</v>
      </c>
      <c r="AS74" s="188">
        <v>199.9</v>
      </c>
      <c r="AT74" s="188">
        <v>190.7</v>
      </c>
      <c r="AU74" s="534">
        <v>188.4</v>
      </c>
      <c r="AV74" s="204"/>
      <c r="AW74" s="6"/>
      <c r="AX74" s="6"/>
    </row>
    <row r="75" spans="2:50" ht="13.5">
      <c r="B75" s="181"/>
      <c r="C75" s="182"/>
      <c r="D75" s="183">
        <f>AVERAGE(D6:D9,D12,D15:D19,D22:D27,D32:D38,D41,D44:D46,D49,D52:D53,D57:D58,D61,D63:D71)</f>
        <v>152.7809523809524</v>
      </c>
      <c r="E75" s="183">
        <f aca="true" t="shared" si="2" ref="E75:AA75">AVERAGE(E6:E9,E12,E15:E19,E22:E27,E32:E38,E41,E44:E46,E49,E52:E53,E57:E58,E61,E63:E71)</f>
        <v>159.70714285714286</v>
      </c>
      <c r="F75" s="183">
        <f t="shared" si="2"/>
        <v>162.39999999999995</v>
      </c>
      <c r="G75" s="183">
        <f t="shared" si="2"/>
        <v>168.30476190476188</v>
      </c>
      <c r="H75" s="183">
        <f t="shared" si="2"/>
        <v>179.8166666666667</v>
      </c>
      <c r="I75" s="183">
        <f t="shared" si="2"/>
        <v>184.01666666666674</v>
      </c>
      <c r="J75" s="183">
        <f t="shared" si="2"/>
        <v>175.02380952380955</v>
      </c>
      <c r="K75" s="183">
        <f t="shared" si="2"/>
        <v>173.5595238095238</v>
      </c>
      <c r="L75" s="183">
        <f t="shared" si="2"/>
        <v>173.21190476190475</v>
      </c>
      <c r="M75" s="183">
        <f t="shared" si="2"/>
        <v>163.63095238095235</v>
      </c>
      <c r="N75" s="183">
        <f t="shared" si="2"/>
        <v>141.49047619047622</v>
      </c>
      <c r="O75" s="183">
        <f t="shared" si="2"/>
        <v>138.70714285714288</v>
      </c>
      <c r="P75" s="183">
        <f t="shared" si="2"/>
        <v>142.4190476190476</v>
      </c>
      <c r="Q75" s="183">
        <f t="shared" si="2"/>
        <v>142.35</v>
      </c>
      <c r="R75" s="183">
        <f t="shared" si="2"/>
        <v>152.43571428571428</v>
      </c>
      <c r="S75" s="183">
        <f t="shared" si="2"/>
        <v>169.9047619047619</v>
      </c>
      <c r="T75" s="183">
        <f t="shared" si="2"/>
        <v>184.50714285714284</v>
      </c>
      <c r="U75" s="183">
        <f t="shared" si="2"/>
        <v>195.01666666666668</v>
      </c>
      <c r="V75" s="183">
        <f t="shared" si="2"/>
        <v>200.6261904761904</v>
      </c>
      <c r="W75" s="183">
        <f t="shared" si="2"/>
        <v>201.42857142857147</v>
      </c>
      <c r="X75" s="183">
        <f t="shared" si="2"/>
        <v>203.75952380952376</v>
      </c>
      <c r="Y75" s="183">
        <f t="shared" si="2"/>
        <v>198.26428571428573</v>
      </c>
      <c r="Z75" s="183">
        <f t="shared" si="2"/>
        <v>201.2690476190476</v>
      </c>
      <c r="AA75" s="183">
        <f t="shared" si="2"/>
        <v>212.8595238095238</v>
      </c>
      <c r="AB75" s="183">
        <f>AVERAGE(AB6:AB9,AB12,AB15:AB19,AB22:AB27,AB32:AB38,AB41,AB44:AB46,AB49,AB52:AB53,AB61,AB63:AB71)</f>
        <v>235.625</v>
      </c>
      <c r="AC75" s="183">
        <f>AVERAGE(AC15:AC19,AC32:AC38,AC52:AC53,AC62,AC67:AC71)</f>
        <v>235.88000000000002</v>
      </c>
      <c r="AD75" s="183">
        <f>AVERAGE(AD19,AD52:AD53,AD62,AD67:AD71)</f>
        <v>237.0222222222222</v>
      </c>
      <c r="AE75" s="184">
        <f>AVERAGE(AE19,AE52:AE53,AE62,AE67:AE71)</f>
        <v>222.88888888888889</v>
      </c>
      <c r="AF75" s="184">
        <f>AVERAGE(AF19,AF62,AF67:AF71)</f>
        <v>207.2</v>
      </c>
      <c r="AG75" s="185">
        <f>AVERAGE(AG19,AG62,AG67:AG71)</f>
        <v>199.6142857142857</v>
      </c>
      <c r="AH75" s="183">
        <f>AVERAGE(AH62,AH67:AH71)</f>
        <v>192.44999999999996</v>
      </c>
      <c r="AI75" s="184">
        <f aca="true" t="shared" si="3" ref="AI75:AN75">AVERAGE(AI62,AI67:AI71)</f>
        <v>180.6</v>
      </c>
      <c r="AJ75" s="184">
        <f t="shared" si="3"/>
        <v>181.03333333333333</v>
      </c>
      <c r="AK75" s="184">
        <f t="shared" si="3"/>
        <v>181.56666666666663</v>
      </c>
      <c r="AL75" s="184">
        <f t="shared" si="3"/>
        <v>175.76666666666665</v>
      </c>
      <c r="AM75" s="185">
        <f t="shared" si="3"/>
        <v>171.16666666666666</v>
      </c>
      <c r="AN75" s="184">
        <f t="shared" si="3"/>
        <v>161.06666666666666</v>
      </c>
      <c r="AO75" s="184">
        <f>AVERAGE(AO62,AO67:AO71)</f>
        <v>160.33333333333334</v>
      </c>
      <c r="AP75" s="183">
        <v>159.58333333333331</v>
      </c>
      <c r="AQ75" s="183">
        <v>167.7</v>
      </c>
      <c r="AR75" s="184">
        <v>164.6</v>
      </c>
      <c r="AS75" s="184">
        <v>158.1</v>
      </c>
      <c r="AT75" s="184">
        <v>153</v>
      </c>
      <c r="AU75" s="533">
        <v>151.5</v>
      </c>
      <c r="AV75" s="204"/>
      <c r="AW75" s="6"/>
      <c r="AX75" s="6"/>
    </row>
    <row r="76" spans="2:99" ht="14.25" thickBot="1">
      <c r="B76" s="186"/>
      <c r="C76" s="66" t="s">
        <v>110</v>
      </c>
      <c r="D76" s="187">
        <v>150.2</v>
      </c>
      <c r="E76" s="187">
        <v>157.1</v>
      </c>
      <c r="F76" s="187">
        <v>152.9</v>
      </c>
      <c r="G76" s="187">
        <v>166.1</v>
      </c>
      <c r="H76" s="187">
        <v>177.8</v>
      </c>
      <c r="I76" s="187">
        <v>181.2</v>
      </c>
      <c r="J76" s="187">
        <v>171.6</v>
      </c>
      <c r="K76" s="187">
        <v>169.2</v>
      </c>
      <c r="L76" s="187">
        <v>169.1</v>
      </c>
      <c r="M76" s="187">
        <v>160.2</v>
      </c>
      <c r="N76" s="187">
        <v>138.9</v>
      </c>
      <c r="O76" s="187">
        <v>136.1</v>
      </c>
      <c r="P76" s="187">
        <v>138.9</v>
      </c>
      <c r="Q76" s="187">
        <v>138.8</v>
      </c>
      <c r="R76" s="187">
        <v>149.3</v>
      </c>
      <c r="S76" s="187">
        <v>163.6</v>
      </c>
      <c r="T76" s="187">
        <v>179.6</v>
      </c>
      <c r="U76" s="187">
        <v>189.2</v>
      </c>
      <c r="V76" s="187">
        <v>193.8</v>
      </c>
      <c r="W76" s="187">
        <v>194.2</v>
      </c>
      <c r="X76" s="187">
        <v>196</v>
      </c>
      <c r="Y76" s="187">
        <v>191</v>
      </c>
      <c r="Z76" s="187">
        <v>193.8</v>
      </c>
      <c r="AA76" s="187">
        <v>204.8</v>
      </c>
      <c r="AB76" s="187">
        <v>228.8</v>
      </c>
      <c r="AC76" s="187">
        <v>237.8</v>
      </c>
      <c r="AD76" s="187">
        <v>247</v>
      </c>
      <c r="AE76" s="188">
        <v>234.5</v>
      </c>
      <c r="AF76" s="188">
        <v>222.3</v>
      </c>
      <c r="AG76" s="189">
        <v>212.2</v>
      </c>
      <c r="AH76" s="187">
        <v>203.6</v>
      </c>
      <c r="AI76" s="188">
        <v>191</v>
      </c>
      <c r="AJ76" s="188">
        <v>190.6</v>
      </c>
      <c r="AK76" s="188">
        <v>190.8</v>
      </c>
      <c r="AL76" s="188">
        <v>184.5</v>
      </c>
      <c r="AM76" s="189">
        <v>179.5</v>
      </c>
      <c r="AN76" s="188">
        <v>169.8</v>
      </c>
      <c r="AO76" s="188">
        <v>167.9</v>
      </c>
      <c r="AP76" s="187">
        <v>164.5</v>
      </c>
      <c r="AQ76" s="187">
        <v>169.3</v>
      </c>
      <c r="AR76" s="188">
        <v>167.4</v>
      </c>
      <c r="AS76" s="188">
        <v>160.9</v>
      </c>
      <c r="AT76" s="188">
        <v>154</v>
      </c>
      <c r="AU76" s="534">
        <v>153.3</v>
      </c>
      <c r="AV76" s="204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</row>
    <row r="77" spans="2:99" ht="14.25" thickBot="1">
      <c r="B77" s="22"/>
      <c r="C77" s="23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9"/>
      <c r="AF77" s="179"/>
      <c r="AG77" s="180"/>
      <c r="AH77" s="178"/>
      <c r="AI77" s="179"/>
      <c r="AJ77" s="179"/>
      <c r="AK77" s="179"/>
      <c r="AL77" s="179"/>
      <c r="AM77" s="180"/>
      <c r="AN77" s="179"/>
      <c r="AO77" s="179"/>
      <c r="AP77" s="178"/>
      <c r="AQ77" s="178"/>
      <c r="AR77" s="179"/>
      <c r="AS77" s="179"/>
      <c r="AT77" s="179"/>
      <c r="AU77" s="535"/>
      <c r="AV77" s="177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</row>
    <row r="78" spans="2:99" ht="13.5">
      <c r="B78" s="190"/>
      <c r="C78" s="182"/>
      <c r="D78" s="191">
        <f>AVERAGE(D5:D9,D11:D12,D14:D19,D21:D29,D31:D38,D40:D41,D43:D46,D48:D49,D51:D53,D55:D58,D60:D61,D63:D71)</f>
        <v>149.9892857142857</v>
      </c>
      <c r="E78" s="191">
        <f aca="true" t="shared" si="4" ref="E78:AA78">AVERAGE(E5:E9,E11:E12,E14:E19,E21:E29,E31:E38,E40:E41,E43:E46,E48:E49,E51:E53,E55:E58,E60:E61,E63:E71)</f>
        <v>155.00535714285715</v>
      </c>
      <c r="F78" s="191">
        <f t="shared" si="4"/>
        <v>157.15</v>
      </c>
      <c r="G78" s="191">
        <f t="shared" si="4"/>
        <v>162.21607142857147</v>
      </c>
      <c r="H78" s="191">
        <f t="shared" si="4"/>
        <v>172.30357142857142</v>
      </c>
      <c r="I78" s="191">
        <f t="shared" si="4"/>
        <v>176.14464285714294</v>
      </c>
      <c r="J78" s="191">
        <f t="shared" si="4"/>
        <v>167.43750000000003</v>
      </c>
      <c r="K78" s="191">
        <f t="shared" si="4"/>
        <v>165.4946428571428</v>
      </c>
      <c r="L78" s="191">
        <f t="shared" si="4"/>
        <v>165.41785714285714</v>
      </c>
      <c r="M78" s="191">
        <f t="shared" si="4"/>
        <v>157.22857142857134</v>
      </c>
      <c r="N78" s="191">
        <f t="shared" si="4"/>
        <v>137.43392857142857</v>
      </c>
      <c r="O78" s="191">
        <f t="shared" si="4"/>
        <v>135.61071428571432</v>
      </c>
      <c r="P78" s="191">
        <f t="shared" si="4"/>
        <v>138.17142857142852</v>
      </c>
      <c r="Q78" s="191">
        <f t="shared" si="4"/>
        <v>138.23392857142855</v>
      </c>
      <c r="R78" s="191">
        <f t="shared" si="4"/>
        <v>149.58035714285714</v>
      </c>
      <c r="S78" s="191">
        <f t="shared" si="4"/>
        <v>166.3732142857143</v>
      </c>
      <c r="T78" s="191">
        <f t="shared" si="4"/>
        <v>179.6125</v>
      </c>
      <c r="U78" s="191">
        <f t="shared" si="4"/>
        <v>190.48928571428578</v>
      </c>
      <c r="V78" s="191">
        <f t="shared" si="4"/>
        <v>195.9660714285714</v>
      </c>
      <c r="W78" s="191">
        <f t="shared" si="4"/>
        <v>197.96785714285718</v>
      </c>
      <c r="X78" s="191">
        <f t="shared" si="4"/>
        <v>200.6589285714286</v>
      </c>
      <c r="Y78" s="191">
        <f t="shared" si="4"/>
        <v>196.8107142857143</v>
      </c>
      <c r="Z78" s="191">
        <f t="shared" si="4"/>
        <v>199.47321428571428</v>
      </c>
      <c r="AA78" s="191">
        <f t="shared" si="4"/>
        <v>210.5446428571428</v>
      </c>
      <c r="AB78" s="191">
        <f>AVERAGE(AB5:AB9,AB11:AB12,AB14:AB19,AB21:AB29,AB31:AB38,AB40:AB41,AB43:AB46,AB48:AB49,AB51:AB54,AB60:AB61,AB63:AB71)</f>
        <v>232.38113207547173</v>
      </c>
      <c r="AC78" s="191">
        <f>AVERAGE(AC4,AC10,AC14:AC20,AC28:AC29,AC31:AC39,AC42,AC47,AC51:AC54,AC59,AC62,AC67:AC71)</f>
        <v>231.84242424242424</v>
      </c>
      <c r="AD78" s="191">
        <f>AVERAGE(AD4,AD10,AD13,AD19:AD20,AD28:AD30,AD39,AD42,AD47,AD51:AD54,AD59,AD62,AD67:AD71)</f>
        <v>225.85</v>
      </c>
      <c r="AE78" s="192">
        <f>AVERAGE(AE4,AE10,AE13,AE19:AE20,AE28:AE30,AE39,AE42,AE47,AE51:AE54,AE59,AE62,AE67:AE71)</f>
        <v>216.3590909090909</v>
      </c>
      <c r="AF78" s="192">
        <f>AVERAGE(AF4,AF10,AF13,AF19:AF20,AF28:AF30,AF39,AF42,AF47,AF50,AF54,AF59,AF62,AF67:AF71)</f>
        <v>201.345</v>
      </c>
      <c r="AG78" s="193">
        <f>AVERAGE(AG4,AG10,AG13,AG19:AG20,AG28:AG30,AG39,AG42,AG47,AG50,AG54,AG59,AG62,AG67:AG71)</f>
        <v>192.94</v>
      </c>
      <c r="AH78" s="191">
        <f>AVERAGE(AH4,AH10,AH13,AH20,AH28:AH30,AH39,AH42,AH47,AH50,AH54,AH59,AH62,AH67:AH71)</f>
        <v>186.62105263157895</v>
      </c>
      <c r="AI78" s="192">
        <f aca="true" t="shared" si="5" ref="AI78:AN78">AVERAGE(AI4,AI10,AI13,AI20,AI28:AI30,AI39,AI42,AI47,AI50,AI54,AI59,AI62,AI67:AI71)</f>
        <v>179.7526315789474</v>
      </c>
      <c r="AJ78" s="192">
        <f t="shared" si="5"/>
        <v>180.03684210526316</v>
      </c>
      <c r="AK78" s="192">
        <f t="shared" si="5"/>
        <v>181.6052631578947</v>
      </c>
      <c r="AL78" s="192">
        <f t="shared" si="5"/>
        <v>180.22105263157894</v>
      </c>
      <c r="AM78" s="193">
        <f t="shared" si="5"/>
        <v>181.16315789473683</v>
      </c>
      <c r="AN78" s="192">
        <f t="shared" si="5"/>
        <v>178.29473684210524</v>
      </c>
      <c r="AO78" s="192">
        <f>AVERAGE(AO4,AO10,AO13,AO20,AO28:AO30,AO39,AO42,AO47,AO50,AO54,AO59,AO62,AO67:AO71)</f>
        <v>177.9842105263158</v>
      </c>
      <c r="AP78" s="191">
        <v>180.19473684210527</v>
      </c>
      <c r="AQ78" s="191">
        <v>183.8</v>
      </c>
      <c r="AR78" s="192">
        <v>185.5</v>
      </c>
      <c r="AS78" s="192">
        <v>180.2</v>
      </c>
      <c r="AT78" s="192">
        <v>172</v>
      </c>
      <c r="AU78" s="536">
        <v>170.2</v>
      </c>
      <c r="AV78" s="17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</row>
    <row r="79" spans="2:99" ht="14.25" thickBot="1">
      <c r="B79" s="186"/>
      <c r="C79" s="66" t="s">
        <v>73</v>
      </c>
      <c r="D79" s="187">
        <v>145.6</v>
      </c>
      <c r="E79" s="187">
        <v>148</v>
      </c>
      <c r="F79" s="187">
        <v>147.9</v>
      </c>
      <c r="G79" s="187">
        <v>154.3</v>
      </c>
      <c r="H79" s="187">
        <v>161.8</v>
      </c>
      <c r="I79" s="187">
        <v>164.8</v>
      </c>
      <c r="J79" s="187">
        <v>156</v>
      </c>
      <c r="K79" s="187">
        <v>152.8</v>
      </c>
      <c r="L79" s="187">
        <v>153.8</v>
      </c>
      <c r="M79" s="187">
        <v>149.2</v>
      </c>
      <c r="N79" s="187">
        <v>135</v>
      </c>
      <c r="O79" s="187">
        <v>134.6</v>
      </c>
      <c r="P79" s="187">
        <v>134.8</v>
      </c>
      <c r="Q79" s="187">
        <v>134.6</v>
      </c>
      <c r="R79" s="187">
        <v>147</v>
      </c>
      <c r="S79" s="187">
        <v>160.3</v>
      </c>
      <c r="T79" s="187">
        <v>171.4</v>
      </c>
      <c r="U79" s="187">
        <v>181.9</v>
      </c>
      <c r="V79" s="187">
        <v>187.2</v>
      </c>
      <c r="W79" s="187">
        <v>190.7</v>
      </c>
      <c r="X79" s="187">
        <v>192.5</v>
      </c>
      <c r="Y79" s="187">
        <v>193</v>
      </c>
      <c r="Z79" s="187">
        <v>197.1</v>
      </c>
      <c r="AA79" s="187">
        <v>209</v>
      </c>
      <c r="AB79" s="187">
        <v>227.8</v>
      </c>
      <c r="AC79" s="187">
        <v>233.1</v>
      </c>
      <c r="AD79" s="187">
        <v>228.4</v>
      </c>
      <c r="AE79" s="188">
        <v>220.6</v>
      </c>
      <c r="AF79" s="188">
        <v>205.2</v>
      </c>
      <c r="AG79" s="189">
        <v>197.3</v>
      </c>
      <c r="AH79" s="187">
        <v>193.7</v>
      </c>
      <c r="AI79" s="188">
        <v>188.5</v>
      </c>
      <c r="AJ79" s="188">
        <v>188.7</v>
      </c>
      <c r="AK79" s="188">
        <v>189.8</v>
      </c>
      <c r="AL79" s="188">
        <v>191.8</v>
      </c>
      <c r="AM79" s="189">
        <v>194.3</v>
      </c>
      <c r="AN79" s="188">
        <v>195.2</v>
      </c>
      <c r="AO79" s="188">
        <v>194.5</v>
      </c>
      <c r="AP79" s="187">
        <v>198</v>
      </c>
      <c r="AQ79" s="187">
        <v>199.8</v>
      </c>
      <c r="AR79" s="188">
        <v>202.2</v>
      </c>
      <c r="AS79" s="188">
        <v>197.4</v>
      </c>
      <c r="AT79" s="188">
        <v>188.3</v>
      </c>
      <c r="AU79" s="534">
        <v>186.1</v>
      </c>
      <c r="AV79" s="204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</row>
    <row r="80" spans="2:99" ht="14.25">
      <c r="B80" s="1"/>
      <c r="C80" s="1"/>
      <c r="D80" s="1"/>
      <c r="E80" s="1"/>
      <c r="F80" s="1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222"/>
      <c r="CC80" s="222"/>
      <c r="CD80" s="222"/>
      <c r="CE80" s="222"/>
      <c r="CF80" s="222"/>
      <c r="CG80" s="222"/>
      <c r="CH80" s="222"/>
      <c r="CI80" s="222"/>
      <c r="CJ80" s="222"/>
      <c r="CK80" s="1"/>
      <c r="CL80" s="1"/>
      <c r="CM80" s="1"/>
      <c r="CN80" s="136"/>
      <c r="CO80" s="136"/>
      <c r="CP80" s="136"/>
      <c r="CQ80" s="1"/>
      <c r="CR80" s="136"/>
      <c r="CS80" s="136"/>
      <c r="CT80" s="136"/>
      <c r="CU80" s="136"/>
    </row>
    <row r="81" spans="2:99" ht="14.25">
      <c r="B81" s="136" t="s">
        <v>111</v>
      </c>
      <c r="C81" s="1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03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36"/>
      <c r="CO81" s="136"/>
      <c r="CP81" s="136"/>
      <c r="CQ81" s="1"/>
      <c r="CR81" s="136"/>
      <c r="CS81" s="136"/>
      <c r="CT81" s="136"/>
      <c r="CU81" s="136"/>
    </row>
    <row r="82" spans="2:99" ht="14.25">
      <c r="B82" s="136" t="s">
        <v>112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36"/>
      <c r="CO82" s="136"/>
      <c r="CP82" s="136"/>
      <c r="CQ82" s="1"/>
      <c r="CR82" s="136"/>
      <c r="CS82" s="136"/>
      <c r="CT82" s="136"/>
      <c r="CU82" s="136"/>
    </row>
    <row r="83" spans="2:99" ht="14.25">
      <c r="B83" s="497" t="s">
        <v>159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36"/>
      <c r="CO83" s="136"/>
      <c r="CP83" s="136"/>
      <c r="CQ83" s="1"/>
      <c r="CR83" s="136"/>
      <c r="CS83" s="136"/>
      <c r="CT83" s="136"/>
      <c r="CU83" s="136"/>
    </row>
    <row r="84" spans="2:91" ht="14.25">
      <c r="B84" s="497" t="s">
        <v>113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2:91" ht="14.25">
      <c r="B85" s="136" t="s">
        <v>160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2:91" ht="14.25">
      <c r="B86" s="2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2:91" ht="14.25">
      <c r="B87" s="2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2:91" ht="14.25">
      <c r="B88" s="2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2:91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2:91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2:99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ht="13.5">
      <c r="B92" s="136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47"/>
  <sheetViews>
    <sheetView view="pageBreakPreview" zoomScale="90" zoomScaleNormal="70" zoomScaleSheetLayoutView="90" zoomScalePageLayoutView="0" workbookViewId="0" topLeftCell="A1">
      <pane xSplit="3" ySplit="4" topLeftCell="D5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R1" sqref="R1"/>
    </sheetView>
  </sheetViews>
  <sheetFormatPr defaultColWidth="9.00390625" defaultRowHeight="13.5"/>
  <cols>
    <col min="1" max="1" width="3.00390625" style="0" customWidth="1"/>
    <col min="3" max="3" width="14.125" style="0" bestFit="1" customWidth="1"/>
    <col min="21" max="21" width="2.125" style="0" customWidth="1"/>
  </cols>
  <sheetData>
    <row r="1" spans="2:22" ht="18">
      <c r="B1" s="259" t="s">
        <v>114</v>
      </c>
      <c r="C1" s="260"/>
      <c r="D1" s="26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8">
      <c r="B2" s="259"/>
      <c r="C2" s="260"/>
      <c r="D2" s="26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4.25" thickBot="1">
      <c r="B3" s="261"/>
      <c r="C3" s="261"/>
      <c r="D3" s="261"/>
      <c r="E3" s="261"/>
      <c r="F3" s="261"/>
      <c r="G3" s="262"/>
      <c r="H3" s="263"/>
      <c r="I3" s="263"/>
      <c r="J3" s="263"/>
      <c r="K3" s="263"/>
      <c r="L3" s="263"/>
      <c r="M3" s="294"/>
      <c r="N3" s="294"/>
      <c r="O3" s="294"/>
      <c r="P3" s="294"/>
      <c r="Q3" s="294"/>
      <c r="R3" s="294"/>
      <c r="S3" s="294"/>
      <c r="T3" s="294" t="s">
        <v>108</v>
      </c>
      <c r="U3" s="263"/>
      <c r="V3" s="263"/>
    </row>
    <row r="4" spans="2:22" ht="15" thickBot="1">
      <c r="B4" s="264"/>
      <c r="C4" s="265"/>
      <c r="D4" s="266" t="s">
        <v>80</v>
      </c>
      <c r="E4" s="266" t="s">
        <v>81</v>
      </c>
      <c r="F4" s="267" t="s">
        <v>82</v>
      </c>
      <c r="G4" s="266" t="s">
        <v>83</v>
      </c>
      <c r="H4" s="266" t="s">
        <v>84</v>
      </c>
      <c r="I4" s="266" t="s">
        <v>85</v>
      </c>
      <c r="J4" s="266" t="s">
        <v>86</v>
      </c>
      <c r="K4" s="266" t="s">
        <v>87</v>
      </c>
      <c r="L4" s="295" t="s">
        <v>88</v>
      </c>
      <c r="M4" s="266" t="s">
        <v>89</v>
      </c>
      <c r="N4" s="266" t="s">
        <v>90</v>
      </c>
      <c r="O4" s="267" t="s">
        <v>161</v>
      </c>
      <c r="P4" s="267" t="s">
        <v>162</v>
      </c>
      <c r="Q4" s="266" t="s">
        <v>163</v>
      </c>
      <c r="R4" s="266" t="s">
        <v>165</v>
      </c>
      <c r="S4" s="295" t="s">
        <v>3</v>
      </c>
      <c r="T4" s="311" t="s">
        <v>167</v>
      </c>
      <c r="U4" s="268"/>
      <c r="V4" s="268"/>
    </row>
    <row r="5" spans="2:22" ht="13.5">
      <c r="B5" s="4">
        <v>1</v>
      </c>
      <c r="C5" s="5" t="s">
        <v>15</v>
      </c>
      <c r="D5" s="162">
        <v>14.3</v>
      </c>
      <c r="E5" s="176">
        <v>11.3</v>
      </c>
      <c r="F5" s="152">
        <v>10.9</v>
      </c>
      <c r="G5" s="162">
        <v>10.8</v>
      </c>
      <c r="H5" s="269">
        <v>10.9</v>
      </c>
      <c r="I5" s="162">
        <v>11.7</v>
      </c>
      <c r="J5" s="162">
        <v>11.7</v>
      </c>
      <c r="K5" s="162">
        <v>11.5</v>
      </c>
      <c r="L5" s="162">
        <v>10.8</v>
      </c>
      <c r="M5" s="162">
        <v>10.2</v>
      </c>
      <c r="N5" s="162">
        <v>9.9</v>
      </c>
      <c r="O5" s="152">
        <v>10</v>
      </c>
      <c r="P5" s="152">
        <v>9.8</v>
      </c>
      <c r="Q5" s="162">
        <v>9.8</v>
      </c>
      <c r="R5" s="162">
        <v>9.8</v>
      </c>
      <c r="S5" s="176">
        <v>10.1</v>
      </c>
      <c r="T5" s="308">
        <v>10</v>
      </c>
      <c r="U5" s="270"/>
      <c r="V5" s="270"/>
    </row>
    <row r="6" spans="2:22" ht="13.5">
      <c r="B6" s="4">
        <v>2</v>
      </c>
      <c r="C6" s="5" t="s">
        <v>16</v>
      </c>
      <c r="D6" s="150">
        <v>16.3</v>
      </c>
      <c r="E6" s="271">
        <v>12.1</v>
      </c>
      <c r="F6" s="272">
        <v>11.8</v>
      </c>
      <c r="G6" s="150">
        <v>11.9</v>
      </c>
      <c r="H6" s="150">
        <v>11.4</v>
      </c>
      <c r="I6" s="150">
        <v>10.9</v>
      </c>
      <c r="J6" s="150">
        <v>10.1</v>
      </c>
      <c r="K6" s="150">
        <v>9.4</v>
      </c>
      <c r="L6" s="150">
        <v>8.9</v>
      </c>
      <c r="M6" s="150">
        <v>8.1</v>
      </c>
      <c r="N6" s="150">
        <v>7.5</v>
      </c>
      <c r="O6" s="272">
        <v>6.3</v>
      </c>
      <c r="P6" s="272">
        <v>5.1</v>
      </c>
      <c r="Q6" s="150">
        <v>3.8</v>
      </c>
      <c r="R6" s="150">
        <v>3.1</v>
      </c>
      <c r="S6" s="271">
        <v>2.7</v>
      </c>
      <c r="T6" s="312">
        <v>2.6</v>
      </c>
      <c r="U6" s="270"/>
      <c r="V6" s="270"/>
    </row>
    <row r="7" spans="2:22" ht="14.25">
      <c r="B7" s="4">
        <v>3</v>
      </c>
      <c r="C7" s="5" t="s">
        <v>17</v>
      </c>
      <c r="D7" s="273"/>
      <c r="E7" s="273"/>
      <c r="F7" s="274">
        <v>13.1</v>
      </c>
      <c r="G7" s="149">
        <v>12.7</v>
      </c>
      <c r="H7" s="149">
        <v>11.5</v>
      </c>
      <c r="I7" s="149">
        <v>11</v>
      </c>
      <c r="J7" s="149">
        <v>9.9</v>
      </c>
      <c r="K7" s="149">
        <v>8.9</v>
      </c>
      <c r="L7" s="149">
        <v>7.2</v>
      </c>
      <c r="M7" s="149">
        <v>5.7</v>
      </c>
      <c r="N7" s="149">
        <v>4.8</v>
      </c>
      <c r="O7" s="274">
        <v>4.4</v>
      </c>
      <c r="P7" s="274">
        <v>4.7</v>
      </c>
      <c r="Q7" s="149">
        <v>5.1</v>
      </c>
      <c r="R7" s="149">
        <v>5.4</v>
      </c>
      <c r="S7" s="281">
        <v>5.6</v>
      </c>
      <c r="T7" s="306">
        <v>5.8</v>
      </c>
      <c r="U7" s="270"/>
      <c r="V7" s="270"/>
    </row>
    <row r="8" spans="2:22" ht="13.5">
      <c r="B8" s="12"/>
      <c r="C8" s="275" t="s">
        <v>17</v>
      </c>
      <c r="D8" s="156">
        <v>17.9</v>
      </c>
      <c r="E8" s="276">
        <v>13.7</v>
      </c>
      <c r="F8" s="277">
        <v>12.9</v>
      </c>
      <c r="G8" s="278"/>
      <c r="H8" s="278"/>
      <c r="I8" s="278"/>
      <c r="J8" s="278"/>
      <c r="K8" s="278"/>
      <c r="L8" s="278"/>
      <c r="M8" s="278"/>
      <c r="N8" s="278"/>
      <c r="O8" s="423"/>
      <c r="P8" s="423"/>
      <c r="Q8" s="278"/>
      <c r="R8" s="278"/>
      <c r="S8" s="305"/>
      <c r="T8" s="307"/>
      <c r="U8" s="270"/>
      <c r="V8" s="270"/>
    </row>
    <row r="9" spans="2:22" ht="13.5">
      <c r="B9" s="13"/>
      <c r="C9" s="279" t="s">
        <v>67</v>
      </c>
      <c r="D9" s="201">
        <v>15.6</v>
      </c>
      <c r="E9" s="198">
        <v>14.5</v>
      </c>
      <c r="F9" s="172">
        <v>14.6</v>
      </c>
      <c r="G9" s="280"/>
      <c r="H9" s="280"/>
      <c r="I9" s="280"/>
      <c r="J9" s="280"/>
      <c r="K9" s="280"/>
      <c r="L9" s="280"/>
      <c r="M9" s="280"/>
      <c r="N9" s="280"/>
      <c r="O9" s="499"/>
      <c r="P9" s="499"/>
      <c r="Q9" s="280"/>
      <c r="R9" s="280"/>
      <c r="S9" s="310"/>
      <c r="T9" s="313"/>
      <c r="U9" s="177"/>
      <c r="V9" s="177"/>
    </row>
    <row r="10" spans="2:22" ht="13.5">
      <c r="B10" s="4">
        <v>4</v>
      </c>
      <c r="C10" s="5" t="s">
        <v>18</v>
      </c>
      <c r="D10" s="149">
        <v>17.6</v>
      </c>
      <c r="E10" s="281">
        <v>15.6</v>
      </c>
      <c r="F10" s="274">
        <v>15</v>
      </c>
      <c r="G10" s="149">
        <v>14</v>
      </c>
      <c r="H10" s="149">
        <v>12.4</v>
      </c>
      <c r="I10" s="149">
        <v>11.4</v>
      </c>
      <c r="J10" s="149">
        <v>10.8</v>
      </c>
      <c r="K10" s="149">
        <v>10.8</v>
      </c>
      <c r="L10" s="149">
        <v>10.3</v>
      </c>
      <c r="M10" s="149">
        <v>9.3</v>
      </c>
      <c r="N10" s="149">
        <v>8.3</v>
      </c>
      <c r="O10" s="274">
        <v>7.6</v>
      </c>
      <c r="P10" s="274">
        <v>7.1</v>
      </c>
      <c r="Q10" s="149">
        <v>6.3</v>
      </c>
      <c r="R10" s="149">
        <v>5.7</v>
      </c>
      <c r="S10" s="281">
        <v>5.6</v>
      </c>
      <c r="T10" s="306">
        <v>5.8</v>
      </c>
      <c r="U10" s="270"/>
      <c r="V10" s="270"/>
    </row>
    <row r="11" spans="2:22" ht="13.5">
      <c r="B11" s="4">
        <v>5</v>
      </c>
      <c r="C11" s="15" t="s">
        <v>21</v>
      </c>
      <c r="D11" s="149">
        <v>14.9</v>
      </c>
      <c r="E11" s="281">
        <v>11.8</v>
      </c>
      <c r="F11" s="274">
        <v>10.4</v>
      </c>
      <c r="G11" s="149">
        <v>8.9</v>
      </c>
      <c r="H11" s="149">
        <v>7.2</v>
      </c>
      <c r="I11" s="149">
        <v>5.3</v>
      </c>
      <c r="J11" s="149">
        <v>4.4</v>
      </c>
      <c r="K11" s="149">
        <v>3.9</v>
      </c>
      <c r="L11" s="149">
        <v>3.6</v>
      </c>
      <c r="M11" s="149">
        <v>3.3</v>
      </c>
      <c r="N11" s="149">
        <v>2.7</v>
      </c>
      <c r="O11" s="274">
        <v>3</v>
      </c>
      <c r="P11" s="274">
        <v>3</v>
      </c>
      <c r="Q11" s="149">
        <v>3.5</v>
      </c>
      <c r="R11" s="149">
        <v>3.2</v>
      </c>
      <c r="S11" s="281">
        <v>3.2</v>
      </c>
      <c r="T11" s="306">
        <v>3.3</v>
      </c>
      <c r="U11" s="177"/>
      <c r="V11" s="270"/>
    </row>
    <row r="12" spans="2:22" ht="13.5">
      <c r="B12" s="4">
        <v>6</v>
      </c>
      <c r="C12" s="15" t="s">
        <v>22</v>
      </c>
      <c r="D12" s="149">
        <v>16</v>
      </c>
      <c r="E12" s="281">
        <v>9.8</v>
      </c>
      <c r="F12" s="274">
        <v>8</v>
      </c>
      <c r="G12" s="149">
        <v>5.7</v>
      </c>
      <c r="H12" s="149">
        <v>3.2</v>
      </c>
      <c r="I12" s="149">
        <v>2</v>
      </c>
      <c r="J12" s="149">
        <v>1.1</v>
      </c>
      <c r="K12" s="149">
        <v>0.8</v>
      </c>
      <c r="L12" s="149">
        <v>0.3</v>
      </c>
      <c r="M12" s="149">
        <v>0.2</v>
      </c>
      <c r="N12" s="149">
        <v>0.5</v>
      </c>
      <c r="O12" s="274">
        <v>1.2</v>
      </c>
      <c r="P12" s="274">
        <v>2.1</v>
      </c>
      <c r="Q12" s="149">
        <v>3</v>
      </c>
      <c r="R12" s="149">
        <v>3.5</v>
      </c>
      <c r="S12" s="281">
        <v>4.1</v>
      </c>
      <c r="T12" s="306">
        <v>4.1</v>
      </c>
      <c r="U12" s="270"/>
      <c r="V12" s="270"/>
    </row>
    <row r="13" spans="2:22" ht="13.5">
      <c r="B13" s="4">
        <v>7</v>
      </c>
      <c r="C13" s="15" t="s">
        <v>23</v>
      </c>
      <c r="D13" s="149">
        <v>20.7</v>
      </c>
      <c r="E13" s="281">
        <v>19.8</v>
      </c>
      <c r="F13" s="274">
        <v>19.1</v>
      </c>
      <c r="G13" s="149">
        <v>18.7</v>
      </c>
      <c r="H13" s="149">
        <v>17.6</v>
      </c>
      <c r="I13" s="149">
        <v>15.7</v>
      </c>
      <c r="J13" s="149">
        <v>14.3</v>
      </c>
      <c r="K13" s="149">
        <v>13</v>
      </c>
      <c r="L13" s="149">
        <v>12.2</v>
      </c>
      <c r="M13" s="149">
        <v>10.5</v>
      </c>
      <c r="N13" s="149">
        <v>8.9</v>
      </c>
      <c r="O13" s="274">
        <v>6.9</v>
      </c>
      <c r="P13" s="274">
        <v>5.1</v>
      </c>
      <c r="Q13" s="149">
        <v>4.1</v>
      </c>
      <c r="R13" s="149">
        <v>3.9</v>
      </c>
      <c r="S13" s="281">
        <v>4.2</v>
      </c>
      <c r="T13" s="306">
        <v>4.3</v>
      </c>
      <c r="U13" s="270"/>
      <c r="V13" s="270"/>
    </row>
    <row r="14" spans="2:22" ht="13.5">
      <c r="B14" s="4">
        <v>8</v>
      </c>
      <c r="C14" s="15" t="s">
        <v>25</v>
      </c>
      <c r="D14" s="149">
        <v>22</v>
      </c>
      <c r="E14" s="281">
        <v>16.6</v>
      </c>
      <c r="F14" s="274">
        <v>16.1</v>
      </c>
      <c r="G14" s="149">
        <v>15.5</v>
      </c>
      <c r="H14" s="149">
        <v>14.6</v>
      </c>
      <c r="I14" s="149">
        <v>13.3</v>
      </c>
      <c r="J14" s="149">
        <v>11.9</v>
      </c>
      <c r="K14" s="149">
        <v>10.7</v>
      </c>
      <c r="L14" s="149">
        <v>10.1</v>
      </c>
      <c r="M14" s="149">
        <v>9.9</v>
      </c>
      <c r="N14" s="149">
        <v>10.1</v>
      </c>
      <c r="O14" s="274">
        <v>10</v>
      </c>
      <c r="P14" s="274">
        <v>9.5</v>
      </c>
      <c r="Q14" s="149">
        <v>8.1</v>
      </c>
      <c r="R14" s="149">
        <v>7</v>
      </c>
      <c r="S14" s="281">
        <v>6</v>
      </c>
      <c r="T14" s="306">
        <v>6</v>
      </c>
      <c r="U14" s="270"/>
      <c r="V14" s="270"/>
    </row>
    <row r="15" spans="2:22" ht="13.5">
      <c r="B15" s="4">
        <v>9</v>
      </c>
      <c r="C15" s="5" t="s">
        <v>26</v>
      </c>
      <c r="D15" s="149">
        <v>14.7</v>
      </c>
      <c r="E15" s="281">
        <v>14.5</v>
      </c>
      <c r="F15" s="274">
        <v>15.4</v>
      </c>
      <c r="G15" s="149">
        <v>16.1</v>
      </c>
      <c r="H15" s="149">
        <v>16.4</v>
      </c>
      <c r="I15" s="149">
        <v>15.9</v>
      </c>
      <c r="J15" s="149">
        <v>15.3</v>
      </c>
      <c r="K15" s="149">
        <v>14</v>
      </c>
      <c r="L15" s="149">
        <v>12.1</v>
      </c>
      <c r="M15" s="149">
        <v>10.5</v>
      </c>
      <c r="N15" s="149">
        <v>9.3</v>
      </c>
      <c r="O15" s="274">
        <v>8.7</v>
      </c>
      <c r="P15" s="274">
        <v>7.6</v>
      </c>
      <c r="Q15" s="149">
        <v>7.3</v>
      </c>
      <c r="R15" s="149">
        <v>6.6</v>
      </c>
      <c r="S15" s="281">
        <v>6.1</v>
      </c>
      <c r="T15" s="306">
        <v>6</v>
      </c>
      <c r="U15" s="270"/>
      <c r="V15" s="270"/>
    </row>
    <row r="16" spans="2:22" ht="13.5">
      <c r="B16" s="4">
        <v>10</v>
      </c>
      <c r="C16" s="5" t="s">
        <v>27</v>
      </c>
      <c r="D16" s="149">
        <v>20.1</v>
      </c>
      <c r="E16" s="281">
        <v>16.7</v>
      </c>
      <c r="F16" s="274">
        <v>17.3</v>
      </c>
      <c r="G16" s="149">
        <v>16.8</v>
      </c>
      <c r="H16" s="149">
        <v>15.4</v>
      </c>
      <c r="I16" s="149">
        <v>13.6</v>
      </c>
      <c r="J16" s="149">
        <v>12.4</v>
      </c>
      <c r="K16" s="149">
        <v>11.6</v>
      </c>
      <c r="L16" s="149">
        <v>10.6</v>
      </c>
      <c r="M16" s="149">
        <v>9.7</v>
      </c>
      <c r="N16" s="149">
        <v>9.9</v>
      </c>
      <c r="O16" s="274">
        <v>10.3</v>
      </c>
      <c r="P16" s="274">
        <v>10.7</v>
      </c>
      <c r="Q16" s="149">
        <v>10.4</v>
      </c>
      <c r="R16" s="149">
        <v>9.9</v>
      </c>
      <c r="S16" s="281">
        <v>9.2</v>
      </c>
      <c r="T16" s="306">
        <v>8.7</v>
      </c>
      <c r="U16" s="270"/>
      <c r="V16" s="270"/>
    </row>
    <row r="17" spans="2:22" ht="14.25">
      <c r="B17" s="4">
        <v>11</v>
      </c>
      <c r="C17" s="15" t="s">
        <v>28</v>
      </c>
      <c r="D17" s="273"/>
      <c r="E17" s="281">
        <v>18.4</v>
      </c>
      <c r="F17" s="274">
        <v>17.3</v>
      </c>
      <c r="G17" s="149">
        <v>16.8</v>
      </c>
      <c r="H17" s="149">
        <v>16.7</v>
      </c>
      <c r="I17" s="149">
        <v>16.2</v>
      </c>
      <c r="J17" s="149">
        <v>15.5</v>
      </c>
      <c r="K17" s="149">
        <v>15.5</v>
      </c>
      <c r="L17" s="149">
        <v>15.1</v>
      </c>
      <c r="M17" s="149">
        <v>14.7</v>
      </c>
      <c r="N17" s="149">
        <v>14.4</v>
      </c>
      <c r="O17" s="274">
        <v>14</v>
      </c>
      <c r="P17" s="274">
        <v>12.9</v>
      </c>
      <c r="Q17" s="149">
        <v>10.9</v>
      </c>
      <c r="R17" s="149">
        <v>9</v>
      </c>
      <c r="S17" s="281">
        <v>8.1</v>
      </c>
      <c r="T17" s="306">
        <v>8.1</v>
      </c>
      <c r="U17" s="270"/>
      <c r="V17" s="270"/>
    </row>
    <row r="18" spans="2:22" ht="13.5">
      <c r="B18" s="12"/>
      <c r="C18" s="36" t="s">
        <v>28</v>
      </c>
      <c r="D18" s="150">
        <v>22.4</v>
      </c>
      <c r="E18" s="282"/>
      <c r="F18" s="283"/>
      <c r="G18" s="284"/>
      <c r="H18" s="284"/>
      <c r="I18" s="284"/>
      <c r="J18" s="284"/>
      <c r="K18" s="284"/>
      <c r="L18" s="284"/>
      <c r="M18" s="284"/>
      <c r="N18" s="284"/>
      <c r="O18" s="283"/>
      <c r="P18" s="283"/>
      <c r="Q18" s="284"/>
      <c r="R18" s="284"/>
      <c r="S18" s="282"/>
      <c r="T18" s="314"/>
      <c r="U18" s="270"/>
      <c r="V18" s="285"/>
    </row>
    <row r="19" spans="2:22" ht="13.5">
      <c r="B19" s="16"/>
      <c r="C19" s="10" t="s">
        <v>59</v>
      </c>
      <c r="D19" s="141">
        <v>24.5</v>
      </c>
      <c r="E19" s="286"/>
      <c r="F19" s="287"/>
      <c r="G19" s="288"/>
      <c r="H19" s="288"/>
      <c r="I19" s="288"/>
      <c r="J19" s="288"/>
      <c r="K19" s="288"/>
      <c r="L19" s="288"/>
      <c r="M19" s="288"/>
      <c r="N19" s="288"/>
      <c r="O19" s="287"/>
      <c r="P19" s="287"/>
      <c r="Q19" s="288"/>
      <c r="R19" s="288"/>
      <c r="S19" s="286"/>
      <c r="T19" s="315"/>
      <c r="U19" s="270"/>
      <c r="V19" s="205"/>
    </row>
    <row r="20" spans="2:22" ht="13.5">
      <c r="B20" s="13"/>
      <c r="C20" s="5" t="s">
        <v>60</v>
      </c>
      <c r="D20" s="162">
        <v>15.9</v>
      </c>
      <c r="E20" s="289"/>
      <c r="F20" s="290"/>
      <c r="G20" s="291"/>
      <c r="H20" s="291"/>
      <c r="I20" s="291"/>
      <c r="J20" s="291"/>
      <c r="K20" s="291"/>
      <c r="L20" s="291"/>
      <c r="M20" s="291"/>
      <c r="N20" s="291"/>
      <c r="O20" s="290"/>
      <c r="P20" s="290"/>
      <c r="Q20" s="291"/>
      <c r="R20" s="291"/>
      <c r="S20" s="289"/>
      <c r="T20" s="316"/>
      <c r="U20" s="285"/>
      <c r="V20" s="205"/>
    </row>
    <row r="21" spans="2:22" ht="13.5">
      <c r="B21" s="93">
        <v>12</v>
      </c>
      <c r="C21" s="15" t="s">
        <v>92</v>
      </c>
      <c r="D21" s="149">
        <v>17.2</v>
      </c>
      <c r="E21" s="281">
        <v>12.9</v>
      </c>
      <c r="F21" s="274">
        <v>12.4</v>
      </c>
      <c r="G21" s="149">
        <v>11.9</v>
      </c>
      <c r="H21" s="149">
        <v>11</v>
      </c>
      <c r="I21" s="149">
        <v>10</v>
      </c>
      <c r="J21" s="149">
        <v>9.3</v>
      </c>
      <c r="K21" s="149">
        <v>8.8</v>
      </c>
      <c r="L21" s="149">
        <v>8.6</v>
      </c>
      <c r="M21" s="149">
        <v>8.1</v>
      </c>
      <c r="N21" s="149">
        <v>7.9</v>
      </c>
      <c r="O21" s="274">
        <v>7.9</v>
      </c>
      <c r="P21" s="274">
        <v>8.1</v>
      </c>
      <c r="Q21" s="149">
        <v>8.6</v>
      </c>
      <c r="R21" s="149">
        <v>8.9</v>
      </c>
      <c r="S21" s="281">
        <v>9</v>
      </c>
      <c r="T21" s="306">
        <v>9</v>
      </c>
      <c r="U21" s="205"/>
      <c r="V21" s="270"/>
    </row>
    <row r="22" spans="2:22" ht="14.25" thickBot="1">
      <c r="B22" s="4">
        <v>13</v>
      </c>
      <c r="C22" s="5" t="s">
        <v>93</v>
      </c>
      <c r="D22" s="162">
        <v>24.5</v>
      </c>
      <c r="E22" s="176">
        <v>19.8</v>
      </c>
      <c r="F22" s="152">
        <v>18.2</v>
      </c>
      <c r="G22" s="162">
        <v>17.4</v>
      </c>
      <c r="H22" s="162">
        <v>16.5</v>
      </c>
      <c r="I22" s="162">
        <v>16.1</v>
      </c>
      <c r="J22" s="162">
        <v>15.3</v>
      </c>
      <c r="K22" s="162">
        <v>14.5</v>
      </c>
      <c r="L22" s="162">
        <v>12.8</v>
      </c>
      <c r="M22" s="162">
        <v>11.6</v>
      </c>
      <c r="N22" s="162">
        <v>10.1</v>
      </c>
      <c r="O22" s="152">
        <v>9.8</v>
      </c>
      <c r="P22" s="152">
        <v>8.9</v>
      </c>
      <c r="Q22" s="162">
        <v>8.1</v>
      </c>
      <c r="R22" s="162">
        <v>7.9</v>
      </c>
      <c r="S22" s="176">
        <v>7.8</v>
      </c>
      <c r="T22" s="308">
        <v>8.9</v>
      </c>
      <c r="U22" s="205"/>
      <c r="V22" s="270"/>
    </row>
    <row r="23" spans="2:22" ht="13.5">
      <c r="B23" s="19">
        <v>1</v>
      </c>
      <c r="C23" s="20" t="s">
        <v>94</v>
      </c>
      <c r="D23" s="269">
        <v>21.3</v>
      </c>
      <c r="E23" s="292">
        <v>21</v>
      </c>
      <c r="F23" s="293">
        <v>20.4</v>
      </c>
      <c r="G23" s="269">
        <v>19.1</v>
      </c>
      <c r="H23" s="269">
        <v>17.2</v>
      </c>
      <c r="I23" s="269">
        <v>15.4</v>
      </c>
      <c r="J23" s="269">
        <v>14.4</v>
      </c>
      <c r="K23" s="269">
        <v>13.9</v>
      </c>
      <c r="L23" s="269">
        <v>13.2</v>
      </c>
      <c r="M23" s="269">
        <v>12.2</v>
      </c>
      <c r="N23" s="269">
        <v>11.7</v>
      </c>
      <c r="O23" s="293">
        <v>11.5</v>
      </c>
      <c r="P23" s="293">
        <v>11.4</v>
      </c>
      <c r="Q23" s="269">
        <v>11.7</v>
      </c>
      <c r="R23" s="269">
        <v>12</v>
      </c>
      <c r="S23" s="292">
        <v>12.2</v>
      </c>
      <c r="T23" s="309">
        <v>12.4</v>
      </c>
      <c r="U23" s="270"/>
      <c r="V23" s="270"/>
    </row>
    <row r="24" spans="2:22" ht="13.5">
      <c r="B24" s="4">
        <v>2</v>
      </c>
      <c r="C24" s="5" t="s">
        <v>34</v>
      </c>
      <c r="D24" s="174">
        <v>15.4</v>
      </c>
      <c r="E24" s="175">
        <v>14.1</v>
      </c>
      <c r="F24" s="173">
        <v>13.3</v>
      </c>
      <c r="G24" s="174">
        <v>13.7</v>
      </c>
      <c r="H24" s="174">
        <v>12.7</v>
      </c>
      <c r="I24" s="174">
        <v>11.3</v>
      </c>
      <c r="J24" s="174">
        <v>10</v>
      </c>
      <c r="K24" s="174">
        <v>9.3</v>
      </c>
      <c r="L24" s="174">
        <v>8.4</v>
      </c>
      <c r="M24" s="174">
        <v>7.9</v>
      </c>
      <c r="N24" s="174">
        <v>7.7</v>
      </c>
      <c r="O24" s="173">
        <v>7.7</v>
      </c>
      <c r="P24" s="173">
        <v>7.3</v>
      </c>
      <c r="Q24" s="174">
        <v>6.8</v>
      </c>
      <c r="R24" s="174">
        <v>6</v>
      </c>
      <c r="S24" s="175">
        <v>5.8</v>
      </c>
      <c r="T24" s="253">
        <v>6.6</v>
      </c>
      <c r="U24" s="270"/>
      <c r="V24" s="177"/>
    </row>
    <row r="25" spans="2:22" ht="13.5">
      <c r="B25" s="4">
        <v>3</v>
      </c>
      <c r="C25" s="5" t="s">
        <v>43</v>
      </c>
      <c r="D25" s="162">
        <v>11</v>
      </c>
      <c r="E25" s="176">
        <v>11.1</v>
      </c>
      <c r="F25" s="152">
        <v>11.1</v>
      </c>
      <c r="G25" s="162">
        <v>10.7</v>
      </c>
      <c r="H25" s="162">
        <v>10.1</v>
      </c>
      <c r="I25" s="162">
        <v>10</v>
      </c>
      <c r="J25" s="149">
        <v>9.8</v>
      </c>
      <c r="K25" s="162">
        <v>9.8</v>
      </c>
      <c r="L25" s="162">
        <v>9.9</v>
      </c>
      <c r="M25" s="162">
        <v>9.8</v>
      </c>
      <c r="N25" s="162">
        <v>10</v>
      </c>
      <c r="O25" s="152">
        <v>10.2</v>
      </c>
      <c r="P25" s="152">
        <v>9.8</v>
      </c>
      <c r="Q25" s="162">
        <v>9.2</v>
      </c>
      <c r="R25" s="162">
        <v>8.4</v>
      </c>
      <c r="S25" s="176">
        <v>8.1</v>
      </c>
      <c r="T25" s="308">
        <v>8.4</v>
      </c>
      <c r="U25" s="270"/>
      <c r="V25" s="199"/>
    </row>
    <row r="26" spans="2:22" ht="13.5">
      <c r="B26" s="4">
        <v>4</v>
      </c>
      <c r="C26" s="5" t="s">
        <v>45</v>
      </c>
      <c r="D26" s="162">
        <v>22.2</v>
      </c>
      <c r="E26" s="176">
        <v>20</v>
      </c>
      <c r="F26" s="152">
        <v>19.1</v>
      </c>
      <c r="G26" s="162">
        <v>18.7</v>
      </c>
      <c r="H26" s="162">
        <v>17.4</v>
      </c>
      <c r="I26" s="162">
        <v>16</v>
      </c>
      <c r="J26" s="162">
        <v>15.1</v>
      </c>
      <c r="K26" s="162">
        <v>14.4</v>
      </c>
      <c r="L26" s="162">
        <v>14.2</v>
      </c>
      <c r="M26" s="162">
        <v>13.6</v>
      </c>
      <c r="N26" s="162">
        <v>13.1</v>
      </c>
      <c r="O26" s="152">
        <v>12.7</v>
      </c>
      <c r="P26" s="152">
        <v>12.3</v>
      </c>
      <c r="Q26" s="162">
        <v>11.8</v>
      </c>
      <c r="R26" s="162">
        <v>11.1</v>
      </c>
      <c r="S26" s="176">
        <v>10.5</v>
      </c>
      <c r="T26" s="308">
        <v>10.4</v>
      </c>
      <c r="U26" s="199"/>
      <c r="V26" s="199"/>
    </row>
    <row r="27" spans="2:22" ht="13.5">
      <c r="B27" s="4">
        <v>5</v>
      </c>
      <c r="C27" s="5" t="s">
        <v>46</v>
      </c>
      <c r="D27" s="162">
        <v>18.9</v>
      </c>
      <c r="E27" s="176">
        <v>19.2</v>
      </c>
      <c r="F27" s="152">
        <v>19.6</v>
      </c>
      <c r="G27" s="162">
        <v>19.5</v>
      </c>
      <c r="H27" s="162">
        <v>18.7</v>
      </c>
      <c r="I27" s="162">
        <v>18.2</v>
      </c>
      <c r="J27" s="162">
        <v>17.7</v>
      </c>
      <c r="K27" s="162">
        <v>17</v>
      </c>
      <c r="L27" s="149">
        <v>16.2</v>
      </c>
      <c r="M27" s="162">
        <v>15</v>
      </c>
      <c r="N27" s="162">
        <v>14.4</v>
      </c>
      <c r="O27" s="152">
        <v>13.7</v>
      </c>
      <c r="P27" s="152">
        <v>13.3</v>
      </c>
      <c r="Q27" s="162">
        <v>12.7</v>
      </c>
      <c r="R27" s="162">
        <v>12.5</v>
      </c>
      <c r="S27" s="176">
        <v>12.5</v>
      </c>
      <c r="T27" s="308">
        <v>12.7</v>
      </c>
      <c r="U27" s="199"/>
      <c r="V27" s="199"/>
    </row>
    <row r="28" spans="2:22" ht="14.25" thickBot="1">
      <c r="B28" s="22">
        <v>6</v>
      </c>
      <c r="C28" s="23" t="s">
        <v>65</v>
      </c>
      <c r="D28" s="214">
        <v>11.9</v>
      </c>
      <c r="E28" s="215">
        <v>10.5</v>
      </c>
      <c r="F28" s="213">
        <v>9.5</v>
      </c>
      <c r="G28" s="214">
        <v>8</v>
      </c>
      <c r="H28" s="214">
        <v>6.5</v>
      </c>
      <c r="I28" s="214">
        <v>5.1</v>
      </c>
      <c r="J28" s="214">
        <v>3.9</v>
      </c>
      <c r="K28" s="214">
        <v>3.2</v>
      </c>
      <c r="L28" s="214">
        <v>2.6</v>
      </c>
      <c r="M28" s="214">
        <v>2.2</v>
      </c>
      <c r="N28" s="214">
        <v>1.1</v>
      </c>
      <c r="O28" s="213">
        <v>0</v>
      </c>
      <c r="P28" s="213">
        <v>-1.1</v>
      </c>
      <c r="Q28" s="214">
        <v>-1.2</v>
      </c>
      <c r="R28" s="214">
        <v>-1.1</v>
      </c>
      <c r="S28" s="215">
        <v>-0.9</v>
      </c>
      <c r="T28" s="254">
        <v>-0.7</v>
      </c>
      <c r="U28" s="199"/>
      <c r="V28" s="199"/>
    </row>
    <row r="29" spans="2:22" ht="14.25" thickBot="1">
      <c r="B29" s="72"/>
      <c r="C29" s="66"/>
      <c r="D29" s="211"/>
      <c r="E29" s="212"/>
      <c r="F29" s="210"/>
      <c r="G29" s="211"/>
      <c r="H29" s="211"/>
      <c r="I29" s="211"/>
      <c r="J29" s="211"/>
      <c r="K29" s="211"/>
      <c r="L29" s="211"/>
      <c r="M29" s="211"/>
      <c r="N29" s="211"/>
      <c r="O29" s="210"/>
      <c r="P29" s="210"/>
      <c r="Q29" s="211"/>
      <c r="R29" s="211"/>
      <c r="S29" s="212"/>
      <c r="T29" s="255"/>
      <c r="U29" s="177"/>
      <c r="V29" s="177"/>
    </row>
    <row r="30" spans="2:22" ht="13.5">
      <c r="B30" s="181"/>
      <c r="C30" s="182"/>
      <c r="D30" s="303">
        <v>18.353846153846153</v>
      </c>
      <c r="E30" s="184">
        <v>14.846153846153847</v>
      </c>
      <c r="F30" s="184">
        <v>14.230769230769234</v>
      </c>
      <c r="G30" s="184">
        <v>13.630769230769234</v>
      </c>
      <c r="H30" s="184">
        <v>12.676923076923076</v>
      </c>
      <c r="I30" s="184">
        <v>11.7</v>
      </c>
      <c r="J30" s="184">
        <v>10.9</v>
      </c>
      <c r="K30" s="184">
        <v>10.2</v>
      </c>
      <c r="L30" s="184">
        <v>9.4</v>
      </c>
      <c r="M30" s="184">
        <v>8.6</v>
      </c>
      <c r="N30" s="184">
        <v>8</v>
      </c>
      <c r="O30" s="183">
        <v>7.7</v>
      </c>
      <c r="P30" s="183">
        <v>7.2</v>
      </c>
      <c r="Q30" s="184">
        <v>6.8</v>
      </c>
      <c r="R30" s="184">
        <v>6.4</v>
      </c>
      <c r="S30" s="185">
        <v>6.2</v>
      </c>
      <c r="T30" s="250">
        <v>6.3</v>
      </c>
      <c r="U30" s="204"/>
      <c r="V30" s="204"/>
    </row>
    <row r="31" spans="2:22" ht="14.25" thickBot="1">
      <c r="B31" s="186"/>
      <c r="C31" s="66" t="s">
        <v>95</v>
      </c>
      <c r="D31" s="188">
        <v>17.4</v>
      </c>
      <c r="E31" s="189">
        <v>14.1</v>
      </c>
      <c r="F31" s="187">
        <v>13.6</v>
      </c>
      <c r="G31" s="188">
        <v>13.1</v>
      </c>
      <c r="H31" s="188">
        <v>12.3</v>
      </c>
      <c r="I31" s="188">
        <v>11.6</v>
      </c>
      <c r="J31" s="188">
        <v>10.9</v>
      </c>
      <c r="K31" s="188">
        <v>10.2</v>
      </c>
      <c r="L31" s="188">
        <v>9.4</v>
      </c>
      <c r="M31" s="188">
        <v>8.5</v>
      </c>
      <c r="N31" s="188">
        <v>7.8</v>
      </c>
      <c r="O31" s="187">
        <v>7.4</v>
      </c>
      <c r="P31" s="187">
        <v>7</v>
      </c>
      <c r="Q31" s="188">
        <v>6.7</v>
      </c>
      <c r="R31" s="188">
        <v>6.5</v>
      </c>
      <c r="S31" s="189">
        <v>6.5</v>
      </c>
      <c r="T31" s="251">
        <v>6.5</v>
      </c>
      <c r="U31" s="204"/>
      <c r="V31" s="204"/>
    </row>
    <row r="32" spans="2:22" ht="14.25" thickBot="1">
      <c r="B32" s="186"/>
      <c r="C32" s="66" t="s">
        <v>115</v>
      </c>
      <c r="D32" s="304"/>
      <c r="E32" s="187">
        <v>11.3</v>
      </c>
      <c r="F32" s="187">
        <v>10.8</v>
      </c>
      <c r="G32" s="187">
        <v>10.2</v>
      </c>
      <c r="H32" s="187">
        <v>9.5</v>
      </c>
      <c r="I32" s="187">
        <v>8.9</v>
      </c>
      <c r="J32" s="187">
        <v>8.2</v>
      </c>
      <c r="K32" s="187">
        <v>7.6</v>
      </c>
      <c r="L32" s="187">
        <v>6.9</v>
      </c>
      <c r="M32" s="188">
        <v>6.2</v>
      </c>
      <c r="N32" s="188" t="s">
        <v>20</v>
      </c>
      <c r="O32" s="187" t="s">
        <v>20</v>
      </c>
      <c r="P32" s="187" t="s">
        <v>20</v>
      </c>
      <c r="Q32" s="188" t="s">
        <v>20</v>
      </c>
      <c r="R32" s="188" t="s">
        <v>20</v>
      </c>
      <c r="S32" s="189" t="s">
        <v>20</v>
      </c>
      <c r="T32" s="251" t="s">
        <v>20</v>
      </c>
      <c r="U32" s="204"/>
      <c r="V32" s="204"/>
    </row>
    <row r="33" spans="2:93" ht="13.5">
      <c r="B33" s="181"/>
      <c r="C33" s="182"/>
      <c r="D33" s="184">
        <v>17.41111111111111</v>
      </c>
      <c r="E33" s="184">
        <v>15.771428571428572</v>
      </c>
      <c r="F33" s="184">
        <v>15.5</v>
      </c>
      <c r="G33" s="184">
        <v>14.950000000000001</v>
      </c>
      <c r="H33" s="184">
        <v>13.766666666666666</v>
      </c>
      <c r="I33" s="184">
        <v>12.6</v>
      </c>
      <c r="J33" s="184">
        <v>11.8</v>
      </c>
      <c r="K33" s="184">
        <v>11.2</v>
      </c>
      <c r="L33" s="184">
        <v>10.7</v>
      </c>
      <c r="M33" s="184">
        <v>10.1</v>
      </c>
      <c r="N33" s="184">
        <v>9.6</v>
      </c>
      <c r="O33" s="183">
        <v>9.3</v>
      </c>
      <c r="P33" s="183">
        <v>8.8</v>
      </c>
      <c r="Q33" s="184">
        <v>8.5</v>
      </c>
      <c r="R33" s="184">
        <v>8.1</v>
      </c>
      <c r="S33" s="185">
        <v>8</v>
      </c>
      <c r="T33" s="250">
        <v>8.3</v>
      </c>
      <c r="U33" s="299"/>
      <c r="V33" s="204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</row>
    <row r="34" spans="2:93" ht="14.25" thickBot="1">
      <c r="B34" s="186"/>
      <c r="C34" s="66" t="s">
        <v>116</v>
      </c>
      <c r="D34" s="188">
        <v>18.6</v>
      </c>
      <c r="E34" s="189">
        <v>17.6</v>
      </c>
      <c r="F34" s="187">
        <v>17.5</v>
      </c>
      <c r="G34" s="188">
        <v>16.9</v>
      </c>
      <c r="H34" s="188">
        <v>15.5</v>
      </c>
      <c r="I34" s="188">
        <v>14.2</v>
      </c>
      <c r="J34" s="188">
        <v>13.3</v>
      </c>
      <c r="K34" s="188">
        <v>12.7</v>
      </c>
      <c r="L34" s="188">
        <v>12.1</v>
      </c>
      <c r="M34" s="188">
        <v>11.3</v>
      </c>
      <c r="N34" s="188">
        <v>10.8</v>
      </c>
      <c r="O34" s="187">
        <v>10.4</v>
      </c>
      <c r="P34" s="187">
        <v>10.1</v>
      </c>
      <c r="Q34" s="188">
        <v>9.9</v>
      </c>
      <c r="R34" s="188">
        <v>9.7</v>
      </c>
      <c r="S34" s="189">
        <v>9.6</v>
      </c>
      <c r="T34" s="251">
        <v>9.8</v>
      </c>
      <c r="U34" s="204"/>
      <c r="V34" s="204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2:93" ht="14.25" thickBot="1">
      <c r="B35" s="24"/>
      <c r="C35" s="25" t="s">
        <v>117</v>
      </c>
      <c r="D35" s="304"/>
      <c r="E35" s="187">
        <v>14.7</v>
      </c>
      <c r="F35" s="187">
        <v>14.4</v>
      </c>
      <c r="G35" s="188">
        <v>13.7</v>
      </c>
      <c r="H35" s="188">
        <v>12.7</v>
      </c>
      <c r="I35" s="188">
        <v>11.7</v>
      </c>
      <c r="J35" s="188">
        <v>10.7</v>
      </c>
      <c r="K35" s="188">
        <v>9.9</v>
      </c>
      <c r="L35" s="188">
        <v>8.9</v>
      </c>
      <c r="M35" s="188">
        <v>8.2</v>
      </c>
      <c r="N35" s="188" t="s">
        <v>20</v>
      </c>
      <c r="O35" s="187" t="s">
        <v>20</v>
      </c>
      <c r="P35" s="187" t="s">
        <v>20</v>
      </c>
      <c r="Q35" s="188" t="s">
        <v>20</v>
      </c>
      <c r="R35" s="188" t="s">
        <v>20</v>
      </c>
      <c r="S35" s="189" t="s">
        <v>20</v>
      </c>
      <c r="T35" s="251" t="s">
        <v>20</v>
      </c>
      <c r="U35" s="204"/>
      <c r="V35" s="204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2:93" ht="14.25" thickBot="1">
      <c r="B36" s="22"/>
      <c r="C36" s="23"/>
      <c r="D36" s="179"/>
      <c r="E36" s="180"/>
      <c r="F36" s="178"/>
      <c r="G36" s="179"/>
      <c r="H36" s="179"/>
      <c r="I36" s="179"/>
      <c r="J36" s="179"/>
      <c r="K36" s="179"/>
      <c r="L36" s="179"/>
      <c r="M36" s="179"/>
      <c r="N36" s="179"/>
      <c r="O36" s="178"/>
      <c r="P36" s="178"/>
      <c r="Q36" s="179"/>
      <c r="R36" s="179"/>
      <c r="S36" s="180"/>
      <c r="T36" s="256"/>
      <c r="U36" s="177"/>
      <c r="V36" s="17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2:93" ht="13.5">
      <c r="B37" s="190"/>
      <c r="C37" s="182"/>
      <c r="D37" s="184">
        <v>17.968181818181815</v>
      </c>
      <c r="E37" s="184">
        <v>15.169999999999998</v>
      </c>
      <c r="F37" s="191">
        <v>14.631578947368425</v>
      </c>
      <c r="G37" s="192">
        <v>14.04736842105263</v>
      </c>
      <c r="H37" s="192">
        <v>13.021052631578945</v>
      </c>
      <c r="I37" s="192">
        <v>12</v>
      </c>
      <c r="J37" s="192">
        <v>11.2</v>
      </c>
      <c r="K37" s="192">
        <v>10.5</v>
      </c>
      <c r="L37" s="192">
        <v>9.8</v>
      </c>
      <c r="M37" s="192">
        <v>9</v>
      </c>
      <c r="N37" s="192">
        <v>8.5</v>
      </c>
      <c r="O37" s="191">
        <v>8.2</v>
      </c>
      <c r="P37" s="191">
        <v>7.7</v>
      </c>
      <c r="Q37" s="192">
        <v>7.3</v>
      </c>
      <c r="R37" s="192">
        <v>6.9</v>
      </c>
      <c r="S37" s="193">
        <v>6.8</v>
      </c>
      <c r="T37" s="257">
        <v>6.9</v>
      </c>
      <c r="U37" s="298"/>
      <c r="V37" s="177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2:93" ht="14.25" thickBot="1">
      <c r="B38" s="186"/>
      <c r="C38" s="66" t="s">
        <v>73</v>
      </c>
      <c r="D38" s="188">
        <v>17.5</v>
      </c>
      <c r="E38" s="189">
        <v>14.4</v>
      </c>
      <c r="F38" s="187">
        <v>13.8</v>
      </c>
      <c r="G38" s="188">
        <v>13.3</v>
      </c>
      <c r="H38" s="188">
        <v>12.5</v>
      </c>
      <c r="I38" s="188">
        <v>11.8</v>
      </c>
      <c r="J38" s="188">
        <v>11</v>
      </c>
      <c r="K38" s="188">
        <v>10.4</v>
      </c>
      <c r="L38" s="188">
        <v>9.6</v>
      </c>
      <c r="M38" s="188">
        <v>8.7</v>
      </c>
      <c r="N38" s="188">
        <v>8</v>
      </c>
      <c r="O38" s="187">
        <v>7.6</v>
      </c>
      <c r="P38" s="187">
        <v>7.2</v>
      </c>
      <c r="Q38" s="188">
        <v>6.9</v>
      </c>
      <c r="R38" s="188">
        <v>6.7</v>
      </c>
      <c r="S38" s="189">
        <v>6.7</v>
      </c>
      <c r="T38" s="251">
        <v>6.7</v>
      </c>
      <c r="U38" s="204"/>
      <c r="V38" s="204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2:93" ht="14.25" thickBot="1">
      <c r="B39" s="300"/>
      <c r="C39" s="301" t="s">
        <v>118</v>
      </c>
      <c r="D39" s="304"/>
      <c r="E39" s="296">
        <v>12.3</v>
      </c>
      <c r="F39" s="297">
        <v>11.8</v>
      </c>
      <c r="G39" s="297">
        <v>11.2</v>
      </c>
      <c r="H39" s="297">
        <v>10.5</v>
      </c>
      <c r="I39" s="297">
        <v>9.9</v>
      </c>
      <c r="J39" s="297">
        <v>9.2</v>
      </c>
      <c r="K39" s="297">
        <v>8.6</v>
      </c>
      <c r="L39" s="297">
        <v>8</v>
      </c>
      <c r="M39" s="297">
        <v>7.4</v>
      </c>
      <c r="N39" s="297">
        <v>6.9</v>
      </c>
      <c r="O39" s="296">
        <v>6.4</v>
      </c>
      <c r="P39" s="296">
        <v>6.1</v>
      </c>
      <c r="Q39" s="297">
        <v>5.8</v>
      </c>
      <c r="R39" s="297">
        <v>5.7</v>
      </c>
      <c r="S39" s="437">
        <v>5.5</v>
      </c>
      <c r="T39" s="302">
        <v>5.5</v>
      </c>
      <c r="U39" s="204"/>
      <c r="V39" s="204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2:93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26"/>
    </row>
    <row r="41" spans="2:93" ht="14.25">
      <c r="B41" s="2" t="s">
        <v>119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26"/>
    </row>
    <row r="42" spans="2:93" ht="14.25">
      <c r="B42" s="2" t="s">
        <v>120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2:93" ht="14.25">
      <c r="B43" s="2" t="s">
        <v>121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2:93" ht="14.25">
      <c r="B44" s="2" t="s">
        <v>122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2:93" ht="14.25">
      <c r="B45" s="2" t="s">
        <v>123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ht="14.25">
      <c r="B46" s="481" t="s">
        <v>156</v>
      </c>
    </row>
    <row r="47" ht="14.25">
      <c r="B47" s="481" t="s">
        <v>157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Q42"/>
  <sheetViews>
    <sheetView view="pageBreakPreview" zoomScale="90" zoomScaleNormal="80" zoomScaleSheetLayoutView="90" zoomScalePageLayoutView="0" workbookViewId="0" topLeftCell="A1">
      <pane xSplit="3" ySplit="4" topLeftCell="F5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Z34" sqref="Z34"/>
    </sheetView>
  </sheetViews>
  <sheetFormatPr defaultColWidth="9.00390625" defaultRowHeight="13.5"/>
  <cols>
    <col min="1" max="1" width="2.75390625" style="0" customWidth="1"/>
    <col min="3" max="3" width="12.25390625" style="0" bestFit="1" customWidth="1"/>
    <col min="23" max="23" width="2.75390625" style="0" customWidth="1"/>
  </cols>
  <sheetData>
    <row r="1" spans="2:23" ht="18">
      <c r="B1" s="317" t="s">
        <v>124</v>
      </c>
      <c r="C1" s="3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8">
      <c r="B2" s="317"/>
      <c r="C2" s="3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5" thickBot="1">
      <c r="B3" s="319"/>
      <c r="C3" s="319"/>
      <c r="D3" s="320"/>
      <c r="E3" s="320"/>
      <c r="F3" s="320"/>
      <c r="G3" s="320"/>
      <c r="H3" s="321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125</v>
      </c>
      <c r="W3" s="1"/>
    </row>
    <row r="4" spans="2:23" ht="15" thickBot="1">
      <c r="B4" s="322"/>
      <c r="C4" s="323"/>
      <c r="D4" s="266" t="s">
        <v>106</v>
      </c>
      <c r="E4" s="324" t="s">
        <v>79</v>
      </c>
      <c r="F4" s="295" t="s">
        <v>80</v>
      </c>
      <c r="G4" s="267" t="s">
        <v>81</v>
      </c>
      <c r="H4" s="267" t="s">
        <v>82</v>
      </c>
      <c r="I4" s="266" t="s">
        <v>83</v>
      </c>
      <c r="J4" s="266" t="s">
        <v>84</v>
      </c>
      <c r="K4" s="266" t="s">
        <v>85</v>
      </c>
      <c r="L4" s="266" t="s">
        <v>86</v>
      </c>
      <c r="M4" s="266" t="s">
        <v>87</v>
      </c>
      <c r="N4" s="266" t="s">
        <v>88</v>
      </c>
      <c r="O4" s="295" t="s">
        <v>89</v>
      </c>
      <c r="P4" s="266" t="s">
        <v>90</v>
      </c>
      <c r="Q4" s="267" t="s">
        <v>161</v>
      </c>
      <c r="R4" s="267" t="s">
        <v>162</v>
      </c>
      <c r="S4" s="267" t="s">
        <v>163</v>
      </c>
      <c r="T4" s="266" t="s">
        <v>165</v>
      </c>
      <c r="U4" s="266" t="s">
        <v>3</v>
      </c>
      <c r="V4" s="537" t="s">
        <v>167</v>
      </c>
      <c r="W4" s="341"/>
    </row>
    <row r="5" spans="2:23" ht="13.5">
      <c r="B5" s="4">
        <v>1</v>
      </c>
      <c r="C5" s="5" t="s">
        <v>15</v>
      </c>
      <c r="D5" s="162">
        <v>14.6</v>
      </c>
      <c r="E5" s="325">
        <v>10.9</v>
      </c>
      <c r="F5" s="176">
        <v>11.6</v>
      </c>
      <c r="G5" s="152">
        <v>11.2</v>
      </c>
      <c r="H5" s="152">
        <v>9.8</v>
      </c>
      <c r="I5" s="162">
        <v>11.4</v>
      </c>
      <c r="J5" s="162">
        <v>11.6</v>
      </c>
      <c r="K5" s="269">
        <v>12.2</v>
      </c>
      <c r="L5" s="269">
        <v>11.4</v>
      </c>
      <c r="M5" s="269">
        <v>11</v>
      </c>
      <c r="N5" s="269">
        <v>9.9</v>
      </c>
      <c r="O5" s="292">
        <v>9.8</v>
      </c>
      <c r="P5" s="269">
        <v>10</v>
      </c>
      <c r="Q5" s="293">
        <v>10.2</v>
      </c>
      <c r="R5" s="293">
        <v>9.2</v>
      </c>
      <c r="S5" s="293">
        <v>10</v>
      </c>
      <c r="T5" s="269">
        <v>10.2</v>
      </c>
      <c r="U5" s="269">
        <v>10.2</v>
      </c>
      <c r="V5" s="546">
        <v>9.7</v>
      </c>
      <c r="W5" s="65"/>
    </row>
    <row r="6" spans="2:23" ht="13.5">
      <c r="B6" s="4">
        <v>2</v>
      </c>
      <c r="C6" s="5" t="s">
        <v>16</v>
      </c>
      <c r="D6" s="150">
        <v>16.6</v>
      </c>
      <c r="E6" s="326">
        <v>11.5</v>
      </c>
      <c r="F6" s="271">
        <v>11.7</v>
      </c>
      <c r="G6" s="272">
        <v>12.2</v>
      </c>
      <c r="H6" s="272">
        <v>11.6</v>
      </c>
      <c r="I6" s="150">
        <v>11.9</v>
      </c>
      <c r="J6" s="150">
        <v>10.7</v>
      </c>
      <c r="K6" s="150">
        <v>10.1</v>
      </c>
      <c r="L6" s="150">
        <v>9.6</v>
      </c>
      <c r="M6" s="150">
        <v>8.6</v>
      </c>
      <c r="N6" s="150">
        <v>8.4</v>
      </c>
      <c r="O6" s="271">
        <v>7.3</v>
      </c>
      <c r="P6" s="150">
        <v>6.8</v>
      </c>
      <c r="Q6" s="272">
        <v>4.9</v>
      </c>
      <c r="R6" s="272">
        <v>3.6</v>
      </c>
      <c r="S6" s="272">
        <v>3.1</v>
      </c>
      <c r="T6" s="150">
        <v>2.7</v>
      </c>
      <c r="U6" s="150">
        <v>2.5</v>
      </c>
      <c r="V6" s="539">
        <v>2.6</v>
      </c>
      <c r="W6" s="65"/>
    </row>
    <row r="7" spans="2:23" ht="14.25">
      <c r="B7" s="4">
        <v>3</v>
      </c>
      <c r="C7" s="5" t="s">
        <v>17</v>
      </c>
      <c r="D7" s="273"/>
      <c r="E7" s="273"/>
      <c r="F7" s="281">
        <v>13.2</v>
      </c>
      <c r="G7" s="274">
        <v>14</v>
      </c>
      <c r="H7" s="274">
        <v>11.9</v>
      </c>
      <c r="I7" s="149">
        <v>12.3</v>
      </c>
      <c r="J7" s="149">
        <v>10.2</v>
      </c>
      <c r="K7" s="149">
        <v>10.6</v>
      </c>
      <c r="L7" s="149">
        <v>9</v>
      </c>
      <c r="M7" s="149">
        <v>7.2</v>
      </c>
      <c r="N7" s="149">
        <v>5.5</v>
      </c>
      <c r="O7" s="281">
        <v>4.5</v>
      </c>
      <c r="P7" s="149">
        <v>4.2</v>
      </c>
      <c r="Q7" s="274">
        <v>4.4</v>
      </c>
      <c r="R7" s="274">
        <v>5.3</v>
      </c>
      <c r="S7" s="274">
        <v>5.6</v>
      </c>
      <c r="T7" s="149">
        <v>5.3</v>
      </c>
      <c r="U7" s="149">
        <v>5.7</v>
      </c>
      <c r="V7" s="540">
        <v>6.4</v>
      </c>
      <c r="W7" s="65"/>
    </row>
    <row r="8" spans="2:23" ht="13.5">
      <c r="B8" s="12"/>
      <c r="C8" s="275" t="s">
        <v>17</v>
      </c>
      <c r="D8" s="156">
        <v>18.4</v>
      </c>
      <c r="E8" s="327">
        <v>14</v>
      </c>
      <c r="F8" s="276">
        <v>13</v>
      </c>
      <c r="G8" s="277">
        <v>14</v>
      </c>
      <c r="H8" s="277">
        <v>11.8</v>
      </c>
      <c r="I8" s="278"/>
      <c r="J8" s="278"/>
      <c r="K8" s="278"/>
      <c r="L8" s="278"/>
      <c r="M8" s="278"/>
      <c r="N8" s="278"/>
      <c r="O8" s="305"/>
      <c r="P8" s="278"/>
      <c r="Q8" s="423"/>
      <c r="R8" s="423"/>
      <c r="S8" s="423"/>
      <c r="T8" s="278"/>
      <c r="U8" s="278"/>
      <c r="V8" s="541"/>
      <c r="W8" s="65"/>
    </row>
    <row r="9" spans="2:23" ht="13.5">
      <c r="B9" s="13"/>
      <c r="C9" s="279" t="s">
        <v>67</v>
      </c>
      <c r="D9" s="201">
        <v>17.7</v>
      </c>
      <c r="E9" s="328">
        <v>15.2</v>
      </c>
      <c r="F9" s="198">
        <v>16.2</v>
      </c>
      <c r="G9" s="172">
        <v>14.3</v>
      </c>
      <c r="H9" s="172">
        <v>13.3</v>
      </c>
      <c r="I9" s="280"/>
      <c r="J9" s="280"/>
      <c r="K9" s="280"/>
      <c r="L9" s="280"/>
      <c r="M9" s="280"/>
      <c r="N9" s="280"/>
      <c r="O9" s="310"/>
      <c r="P9" s="280"/>
      <c r="Q9" s="499"/>
      <c r="R9" s="499"/>
      <c r="S9" s="499"/>
      <c r="T9" s="280"/>
      <c r="U9" s="280"/>
      <c r="V9" s="542"/>
      <c r="W9" s="65"/>
    </row>
    <row r="10" spans="2:23" ht="13.5">
      <c r="B10" s="4">
        <v>4</v>
      </c>
      <c r="C10" s="5" t="s">
        <v>18</v>
      </c>
      <c r="D10" s="149">
        <v>17</v>
      </c>
      <c r="E10" s="329">
        <v>15.8</v>
      </c>
      <c r="F10" s="281">
        <v>15.4</v>
      </c>
      <c r="G10" s="274">
        <v>15.6</v>
      </c>
      <c r="H10" s="274">
        <v>13.9</v>
      </c>
      <c r="I10" s="149">
        <v>12.5</v>
      </c>
      <c r="J10" s="149">
        <v>10.8</v>
      </c>
      <c r="K10" s="149">
        <v>10.7</v>
      </c>
      <c r="L10" s="149">
        <v>10.9</v>
      </c>
      <c r="M10" s="149">
        <v>10.7</v>
      </c>
      <c r="N10" s="149">
        <v>9.2</v>
      </c>
      <c r="O10" s="281">
        <v>8</v>
      </c>
      <c r="P10" s="149">
        <v>7.8</v>
      </c>
      <c r="Q10" s="274">
        <v>7.1</v>
      </c>
      <c r="R10" s="274">
        <v>6.5</v>
      </c>
      <c r="S10" s="274">
        <v>5.3</v>
      </c>
      <c r="T10" s="149">
        <v>5.4</v>
      </c>
      <c r="U10" s="149">
        <v>6.1</v>
      </c>
      <c r="V10" s="540">
        <v>5.8</v>
      </c>
      <c r="W10" s="65"/>
    </row>
    <row r="11" spans="2:23" ht="13.5">
      <c r="B11" s="4">
        <v>5</v>
      </c>
      <c r="C11" s="15" t="s">
        <v>21</v>
      </c>
      <c r="D11" s="149">
        <v>14.9</v>
      </c>
      <c r="E11" s="329">
        <v>12.8</v>
      </c>
      <c r="F11" s="281">
        <v>11.3</v>
      </c>
      <c r="G11" s="274">
        <v>10.4</v>
      </c>
      <c r="H11" s="274">
        <v>9.4</v>
      </c>
      <c r="I11" s="149">
        <v>6.8</v>
      </c>
      <c r="J11" s="149">
        <v>5.4</v>
      </c>
      <c r="K11" s="149">
        <v>3.7</v>
      </c>
      <c r="L11" s="149">
        <v>4.2</v>
      </c>
      <c r="M11" s="149">
        <v>3.8</v>
      </c>
      <c r="N11" s="149">
        <v>2.9</v>
      </c>
      <c r="O11" s="281">
        <v>3.2</v>
      </c>
      <c r="P11" s="149">
        <v>2.1</v>
      </c>
      <c r="Q11" s="274">
        <v>3.7</v>
      </c>
      <c r="R11" s="274">
        <v>3.1</v>
      </c>
      <c r="S11" s="274">
        <v>3.5</v>
      </c>
      <c r="T11" s="149">
        <v>3</v>
      </c>
      <c r="U11" s="149">
        <v>3.2</v>
      </c>
      <c r="V11" s="540">
        <v>3.6</v>
      </c>
      <c r="W11" s="343"/>
    </row>
    <row r="12" spans="2:23" ht="13.5">
      <c r="B12" s="4">
        <v>6</v>
      </c>
      <c r="C12" s="15" t="s">
        <v>22</v>
      </c>
      <c r="D12" s="149">
        <v>16.8</v>
      </c>
      <c r="E12" s="329">
        <v>10.7</v>
      </c>
      <c r="F12" s="281">
        <v>10.2</v>
      </c>
      <c r="G12" s="274">
        <v>8.6</v>
      </c>
      <c r="H12" s="274">
        <v>5.2</v>
      </c>
      <c r="I12" s="149">
        <v>3.4</v>
      </c>
      <c r="J12" s="149">
        <v>1.2</v>
      </c>
      <c r="K12" s="149">
        <v>1.5</v>
      </c>
      <c r="L12" s="149">
        <v>0.7</v>
      </c>
      <c r="M12" s="149">
        <v>0.2</v>
      </c>
      <c r="N12" s="149">
        <v>0</v>
      </c>
      <c r="O12" s="344">
        <v>0.6</v>
      </c>
      <c r="P12" s="149">
        <v>0.9</v>
      </c>
      <c r="Q12" s="274">
        <v>2</v>
      </c>
      <c r="R12" s="274">
        <v>3.4</v>
      </c>
      <c r="S12" s="274">
        <v>3.6</v>
      </c>
      <c r="T12" s="149">
        <v>3.5</v>
      </c>
      <c r="U12" s="149">
        <v>5.1</v>
      </c>
      <c r="V12" s="540">
        <v>3.8</v>
      </c>
      <c r="W12" s="343"/>
    </row>
    <row r="13" spans="2:23" ht="13.5">
      <c r="B13" s="4">
        <v>7</v>
      </c>
      <c r="C13" s="15" t="s">
        <v>23</v>
      </c>
      <c r="D13" s="149">
        <v>21.1</v>
      </c>
      <c r="E13" s="329">
        <v>20.3</v>
      </c>
      <c r="F13" s="281">
        <v>19.6</v>
      </c>
      <c r="G13" s="274">
        <v>19.4</v>
      </c>
      <c r="H13" s="274">
        <v>18.4</v>
      </c>
      <c r="I13" s="149">
        <v>18.3</v>
      </c>
      <c r="J13" s="149">
        <v>16.1</v>
      </c>
      <c r="K13" s="149">
        <v>12.8</v>
      </c>
      <c r="L13" s="149">
        <v>14</v>
      </c>
      <c r="M13" s="149">
        <v>12.2</v>
      </c>
      <c r="N13" s="149">
        <v>10.5</v>
      </c>
      <c r="O13" s="281">
        <v>9</v>
      </c>
      <c r="P13" s="149">
        <v>7.3</v>
      </c>
      <c r="Q13" s="274">
        <v>4.4</v>
      </c>
      <c r="R13" s="274">
        <v>3.6</v>
      </c>
      <c r="S13" s="274">
        <v>4.1</v>
      </c>
      <c r="T13" s="149">
        <v>4.1</v>
      </c>
      <c r="U13" s="149">
        <v>4.4</v>
      </c>
      <c r="V13" s="540">
        <v>4.6</v>
      </c>
      <c r="W13" s="343"/>
    </row>
    <row r="14" spans="2:23" ht="13.5">
      <c r="B14" s="4">
        <v>8</v>
      </c>
      <c r="C14" s="15" t="s">
        <v>25</v>
      </c>
      <c r="D14" s="149">
        <v>22.9</v>
      </c>
      <c r="E14" s="329">
        <v>17.5</v>
      </c>
      <c r="F14" s="281">
        <v>16.9</v>
      </c>
      <c r="G14" s="274">
        <v>15.8</v>
      </c>
      <c r="H14" s="274">
        <v>15.5</v>
      </c>
      <c r="I14" s="149">
        <v>15.2</v>
      </c>
      <c r="J14" s="149">
        <v>13.1</v>
      </c>
      <c r="K14" s="149">
        <v>11.7</v>
      </c>
      <c r="L14" s="149">
        <v>10.8</v>
      </c>
      <c r="M14" s="149">
        <v>9.6</v>
      </c>
      <c r="N14" s="149">
        <v>9.8</v>
      </c>
      <c r="O14" s="281">
        <v>10.4</v>
      </c>
      <c r="P14" s="149">
        <v>10.2</v>
      </c>
      <c r="Q14" s="274">
        <v>9.4</v>
      </c>
      <c r="R14" s="274">
        <v>8.9</v>
      </c>
      <c r="S14" s="274">
        <v>5.8</v>
      </c>
      <c r="T14" s="149">
        <v>6.1</v>
      </c>
      <c r="U14" s="149">
        <v>5.9</v>
      </c>
      <c r="V14" s="540">
        <v>5.9</v>
      </c>
      <c r="W14" s="343"/>
    </row>
    <row r="15" spans="2:23" ht="13.5">
      <c r="B15" s="4">
        <v>9</v>
      </c>
      <c r="C15" s="5" t="s">
        <v>26</v>
      </c>
      <c r="D15" s="149">
        <v>14.4</v>
      </c>
      <c r="E15" s="329">
        <v>14</v>
      </c>
      <c r="F15" s="281">
        <v>14.7</v>
      </c>
      <c r="G15" s="274">
        <v>14.7</v>
      </c>
      <c r="H15" s="274">
        <v>16.9</v>
      </c>
      <c r="I15" s="149">
        <v>16.8</v>
      </c>
      <c r="J15" s="149">
        <v>15.6</v>
      </c>
      <c r="K15" s="149">
        <v>15.5</v>
      </c>
      <c r="L15" s="149">
        <v>14.9</v>
      </c>
      <c r="M15" s="149">
        <v>11.5</v>
      </c>
      <c r="N15" s="149">
        <v>10</v>
      </c>
      <c r="O15" s="281">
        <v>9.9</v>
      </c>
      <c r="P15" s="149">
        <v>8</v>
      </c>
      <c r="Q15" s="274">
        <v>8.1</v>
      </c>
      <c r="R15" s="274">
        <v>6.8</v>
      </c>
      <c r="S15" s="274">
        <v>7.1</v>
      </c>
      <c r="T15" s="149">
        <v>5.9</v>
      </c>
      <c r="U15" s="149">
        <v>5.4</v>
      </c>
      <c r="V15" s="540">
        <v>6.8</v>
      </c>
      <c r="W15" s="343"/>
    </row>
    <row r="16" spans="2:23" ht="13.5">
      <c r="B16" s="4">
        <v>10</v>
      </c>
      <c r="C16" s="5" t="s">
        <v>27</v>
      </c>
      <c r="D16" s="149">
        <v>21.1</v>
      </c>
      <c r="E16" s="329">
        <v>15.4</v>
      </c>
      <c r="F16" s="281">
        <v>17.1</v>
      </c>
      <c r="G16" s="274">
        <v>17.2</v>
      </c>
      <c r="H16" s="274">
        <v>17.7</v>
      </c>
      <c r="I16" s="149">
        <v>15.3</v>
      </c>
      <c r="J16" s="149">
        <v>13.1</v>
      </c>
      <c r="K16" s="149">
        <v>12.4</v>
      </c>
      <c r="L16" s="149">
        <v>11.6</v>
      </c>
      <c r="M16" s="149">
        <v>10.8</v>
      </c>
      <c r="N16" s="149">
        <v>9.4</v>
      </c>
      <c r="O16" s="281">
        <v>9</v>
      </c>
      <c r="P16" s="149">
        <v>11.2</v>
      </c>
      <c r="Q16" s="274">
        <v>10.8</v>
      </c>
      <c r="R16" s="274">
        <v>10.1</v>
      </c>
      <c r="S16" s="274">
        <v>10.3</v>
      </c>
      <c r="T16" s="149">
        <v>9.3</v>
      </c>
      <c r="U16" s="149">
        <v>7.9</v>
      </c>
      <c r="V16" s="540">
        <v>8.7</v>
      </c>
      <c r="W16" s="343"/>
    </row>
    <row r="17" spans="2:23" ht="13.5">
      <c r="B17" s="4">
        <v>11</v>
      </c>
      <c r="C17" s="15" t="s">
        <v>28</v>
      </c>
      <c r="D17" s="330"/>
      <c r="E17" s="330"/>
      <c r="F17" s="330"/>
      <c r="G17" s="274">
        <v>16.1</v>
      </c>
      <c r="H17" s="274">
        <v>17.2</v>
      </c>
      <c r="I17" s="149">
        <v>17.2</v>
      </c>
      <c r="J17" s="149">
        <v>15.6</v>
      </c>
      <c r="K17" s="149">
        <v>15.8</v>
      </c>
      <c r="L17" s="149">
        <v>15.2</v>
      </c>
      <c r="M17" s="149">
        <v>15.4</v>
      </c>
      <c r="N17" s="149">
        <v>14.6</v>
      </c>
      <c r="O17" s="281">
        <v>14</v>
      </c>
      <c r="P17" s="149">
        <v>14.6</v>
      </c>
      <c r="Q17" s="274">
        <v>13.5</v>
      </c>
      <c r="R17" s="274">
        <v>10.5</v>
      </c>
      <c r="S17" s="274">
        <v>8.7</v>
      </c>
      <c r="T17" s="149">
        <v>7.9</v>
      </c>
      <c r="U17" s="149">
        <v>7.8</v>
      </c>
      <c r="V17" s="540">
        <v>8.6</v>
      </c>
      <c r="W17" s="343"/>
    </row>
    <row r="18" spans="2:23" ht="13.5">
      <c r="B18" s="12"/>
      <c r="C18" s="36" t="s">
        <v>28</v>
      </c>
      <c r="D18" s="150">
        <v>24.5</v>
      </c>
      <c r="E18" s="326">
        <v>22.9</v>
      </c>
      <c r="F18" s="271">
        <v>19.9</v>
      </c>
      <c r="G18" s="283"/>
      <c r="H18" s="283"/>
      <c r="I18" s="284"/>
      <c r="J18" s="284"/>
      <c r="K18" s="284"/>
      <c r="L18" s="284"/>
      <c r="M18" s="284"/>
      <c r="N18" s="284"/>
      <c r="O18" s="282"/>
      <c r="P18" s="284"/>
      <c r="Q18" s="283"/>
      <c r="R18" s="283"/>
      <c r="S18" s="283"/>
      <c r="T18" s="284"/>
      <c r="U18" s="284"/>
      <c r="V18" s="543"/>
      <c r="W18" s="343"/>
    </row>
    <row r="19" spans="2:23" ht="13.5">
      <c r="B19" s="16"/>
      <c r="C19" s="10" t="s">
        <v>59</v>
      </c>
      <c r="D19" s="141">
        <v>25.6</v>
      </c>
      <c r="E19" s="331">
        <v>24.2</v>
      </c>
      <c r="F19" s="332">
        <v>23.8</v>
      </c>
      <c r="G19" s="287"/>
      <c r="H19" s="287"/>
      <c r="I19" s="288"/>
      <c r="J19" s="288"/>
      <c r="K19" s="288"/>
      <c r="L19" s="288"/>
      <c r="M19" s="288"/>
      <c r="N19" s="288"/>
      <c r="O19" s="286"/>
      <c r="P19" s="288"/>
      <c r="Q19" s="287"/>
      <c r="R19" s="287"/>
      <c r="S19" s="287"/>
      <c r="T19" s="288"/>
      <c r="U19" s="288"/>
      <c r="V19" s="544"/>
      <c r="W19" s="343"/>
    </row>
    <row r="20" spans="2:23" ht="13.5">
      <c r="B20" s="13"/>
      <c r="C20" s="5" t="s">
        <v>60</v>
      </c>
      <c r="D20" s="162">
        <v>17.5</v>
      </c>
      <c r="E20" s="325">
        <v>15.1</v>
      </c>
      <c r="F20" s="176">
        <v>15.2</v>
      </c>
      <c r="G20" s="290"/>
      <c r="H20" s="290"/>
      <c r="I20" s="291"/>
      <c r="J20" s="291"/>
      <c r="K20" s="291"/>
      <c r="L20" s="291"/>
      <c r="M20" s="291"/>
      <c r="N20" s="291"/>
      <c r="O20" s="289"/>
      <c r="P20" s="291"/>
      <c r="Q20" s="290"/>
      <c r="R20" s="290"/>
      <c r="S20" s="290"/>
      <c r="T20" s="291"/>
      <c r="U20" s="291"/>
      <c r="V20" s="545"/>
      <c r="W20" s="343"/>
    </row>
    <row r="21" spans="2:23" ht="13.5">
      <c r="B21" s="93">
        <v>12</v>
      </c>
      <c r="C21" s="15" t="s">
        <v>92</v>
      </c>
      <c r="D21" s="149">
        <v>19.2</v>
      </c>
      <c r="E21" s="329">
        <v>13.6</v>
      </c>
      <c r="F21" s="281">
        <v>12.7</v>
      </c>
      <c r="G21" s="274">
        <v>12.3</v>
      </c>
      <c r="H21" s="274">
        <v>12.1</v>
      </c>
      <c r="I21" s="149">
        <v>11.2</v>
      </c>
      <c r="J21" s="149">
        <v>9.8</v>
      </c>
      <c r="K21" s="149">
        <v>8.9</v>
      </c>
      <c r="L21" s="149">
        <v>9.1</v>
      </c>
      <c r="M21" s="149">
        <v>8.3</v>
      </c>
      <c r="N21" s="149">
        <v>8.2</v>
      </c>
      <c r="O21" s="281">
        <v>7.8</v>
      </c>
      <c r="P21" s="149">
        <v>7.5</v>
      </c>
      <c r="Q21" s="274">
        <v>8.2</v>
      </c>
      <c r="R21" s="274">
        <v>8.4</v>
      </c>
      <c r="S21" s="274">
        <v>9.2</v>
      </c>
      <c r="T21" s="149">
        <v>9</v>
      </c>
      <c r="U21" s="149">
        <v>8.7</v>
      </c>
      <c r="V21" s="540">
        <v>9.2</v>
      </c>
      <c r="W21" s="343"/>
    </row>
    <row r="22" spans="2:23" ht="14.25" thickBot="1">
      <c r="B22" s="4">
        <v>13</v>
      </c>
      <c r="C22" s="5" t="s">
        <v>93</v>
      </c>
      <c r="D22" s="162">
        <v>25.2</v>
      </c>
      <c r="E22" s="325">
        <v>20.9</v>
      </c>
      <c r="F22" s="176">
        <v>19.3</v>
      </c>
      <c r="G22" s="152">
        <v>18.2</v>
      </c>
      <c r="H22" s="152">
        <v>17.3</v>
      </c>
      <c r="I22" s="162">
        <v>16.6</v>
      </c>
      <c r="J22" s="162">
        <v>15.8</v>
      </c>
      <c r="K22" s="162">
        <v>15.7</v>
      </c>
      <c r="L22" s="162">
        <v>14.4</v>
      </c>
      <c r="M22" s="162">
        <v>13.3</v>
      </c>
      <c r="N22" s="162">
        <v>10.8</v>
      </c>
      <c r="O22" s="176">
        <v>10.7</v>
      </c>
      <c r="P22" s="162">
        <v>8.9</v>
      </c>
      <c r="Q22" s="152">
        <v>9</v>
      </c>
      <c r="R22" s="152">
        <v>8.3</v>
      </c>
      <c r="S22" s="152">
        <v>7</v>
      </c>
      <c r="T22" s="162">
        <v>8.3</v>
      </c>
      <c r="U22" s="162">
        <v>8.2</v>
      </c>
      <c r="V22" s="538">
        <v>10.2</v>
      </c>
      <c r="W22" s="343"/>
    </row>
    <row r="23" spans="2:23" ht="13.5">
      <c r="B23" s="19">
        <v>1</v>
      </c>
      <c r="C23" s="20" t="s">
        <v>94</v>
      </c>
      <c r="D23" s="269">
        <v>21</v>
      </c>
      <c r="E23" s="333">
        <v>20.6</v>
      </c>
      <c r="F23" s="292">
        <v>21.30199</v>
      </c>
      <c r="G23" s="293">
        <v>20.37581</v>
      </c>
      <c r="H23" s="293">
        <v>19.53541</v>
      </c>
      <c r="I23" s="269">
        <v>17.6</v>
      </c>
      <c r="J23" s="269">
        <v>14.4</v>
      </c>
      <c r="K23" s="269">
        <v>14.3</v>
      </c>
      <c r="L23" s="269">
        <v>14.4</v>
      </c>
      <c r="M23" s="269">
        <v>13.1</v>
      </c>
      <c r="N23" s="269">
        <v>12.1</v>
      </c>
      <c r="O23" s="292">
        <v>11.5</v>
      </c>
      <c r="P23" s="269">
        <v>11.5</v>
      </c>
      <c r="Q23" s="293">
        <v>11.5</v>
      </c>
      <c r="R23" s="293">
        <v>11.4</v>
      </c>
      <c r="S23" s="293">
        <v>12.2</v>
      </c>
      <c r="T23" s="269">
        <v>12.4</v>
      </c>
      <c r="U23" s="269">
        <v>12</v>
      </c>
      <c r="V23" s="546">
        <v>12.6</v>
      </c>
      <c r="W23" s="343"/>
    </row>
    <row r="24" spans="2:23" ht="13.5">
      <c r="B24" s="4">
        <v>2</v>
      </c>
      <c r="C24" s="5" t="s">
        <v>34</v>
      </c>
      <c r="D24" s="174">
        <v>17.4</v>
      </c>
      <c r="E24" s="334">
        <v>17</v>
      </c>
      <c r="F24" s="175">
        <v>11.8</v>
      </c>
      <c r="G24" s="173">
        <v>13.5</v>
      </c>
      <c r="H24" s="173">
        <v>14.6</v>
      </c>
      <c r="I24" s="174">
        <v>12.92927625447981</v>
      </c>
      <c r="J24" s="174">
        <v>10.7</v>
      </c>
      <c r="K24" s="174">
        <v>10.3</v>
      </c>
      <c r="L24" s="174">
        <v>8.9</v>
      </c>
      <c r="M24" s="174">
        <v>8.6</v>
      </c>
      <c r="N24" s="174">
        <v>7.7</v>
      </c>
      <c r="O24" s="175">
        <v>7.5</v>
      </c>
      <c r="P24" s="174">
        <v>7.9</v>
      </c>
      <c r="Q24" s="173">
        <v>7.7</v>
      </c>
      <c r="R24" s="173">
        <v>6.5</v>
      </c>
      <c r="S24" s="173">
        <v>6.3</v>
      </c>
      <c r="T24" s="174">
        <v>5.3</v>
      </c>
      <c r="U24" s="174">
        <v>5.7</v>
      </c>
      <c r="V24" s="530">
        <v>8.9</v>
      </c>
      <c r="W24" s="343"/>
    </row>
    <row r="25" spans="2:23" ht="13.5">
      <c r="B25" s="4">
        <v>3</v>
      </c>
      <c r="C25" s="5" t="s">
        <v>43</v>
      </c>
      <c r="D25" s="162">
        <v>11.8</v>
      </c>
      <c r="E25" s="325">
        <v>9.9</v>
      </c>
      <c r="F25" s="176">
        <v>11.6</v>
      </c>
      <c r="G25" s="152">
        <v>11.6</v>
      </c>
      <c r="H25" s="152">
        <v>10</v>
      </c>
      <c r="I25" s="162">
        <v>10.6</v>
      </c>
      <c r="J25" s="162">
        <v>9.7</v>
      </c>
      <c r="K25" s="162">
        <v>9.7</v>
      </c>
      <c r="L25" s="162">
        <v>10</v>
      </c>
      <c r="M25" s="162">
        <v>9.9</v>
      </c>
      <c r="N25" s="162">
        <v>9.8</v>
      </c>
      <c r="O25" s="176">
        <v>9.8</v>
      </c>
      <c r="P25" s="162">
        <v>10.3</v>
      </c>
      <c r="Q25" s="152">
        <v>10.4</v>
      </c>
      <c r="R25" s="152">
        <v>8.6</v>
      </c>
      <c r="S25" s="152">
        <v>8.5</v>
      </c>
      <c r="T25" s="162">
        <v>8.1</v>
      </c>
      <c r="U25" s="162">
        <v>7.6</v>
      </c>
      <c r="V25" s="538">
        <v>9.3</v>
      </c>
      <c r="W25" s="343"/>
    </row>
    <row r="26" spans="2:23" ht="13.5">
      <c r="B26" s="4">
        <v>4</v>
      </c>
      <c r="C26" s="5" t="s">
        <v>45</v>
      </c>
      <c r="D26" s="162">
        <v>22.5</v>
      </c>
      <c r="E26" s="325">
        <v>21.5</v>
      </c>
      <c r="F26" s="176">
        <v>18.4</v>
      </c>
      <c r="G26" s="152">
        <v>20</v>
      </c>
      <c r="H26" s="152">
        <v>18.8</v>
      </c>
      <c r="I26" s="162">
        <v>17.4</v>
      </c>
      <c r="J26" s="162">
        <v>16.1</v>
      </c>
      <c r="K26" s="162">
        <v>14.4</v>
      </c>
      <c r="L26" s="149">
        <v>14.7</v>
      </c>
      <c r="M26" s="162">
        <v>14.1</v>
      </c>
      <c r="N26" s="162">
        <v>13.7</v>
      </c>
      <c r="O26" s="176">
        <v>12.8</v>
      </c>
      <c r="P26" s="162">
        <v>12.8</v>
      </c>
      <c r="Q26" s="152">
        <v>12.4</v>
      </c>
      <c r="R26" s="152">
        <v>11.8</v>
      </c>
      <c r="S26" s="152">
        <v>11.1</v>
      </c>
      <c r="T26" s="162">
        <v>10.4</v>
      </c>
      <c r="U26" s="162">
        <v>10</v>
      </c>
      <c r="V26" s="538">
        <v>10.7</v>
      </c>
      <c r="W26" s="343"/>
    </row>
    <row r="27" spans="2:23" ht="13.5">
      <c r="B27" s="4">
        <v>5</v>
      </c>
      <c r="C27" s="5" t="s">
        <v>46</v>
      </c>
      <c r="D27" s="162">
        <v>19.2</v>
      </c>
      <c r="E27" s="325">
        <v>18.5</v>
      </c>
      <c r="F27" s="176">
        <v>19</v>
      </c>
      <c r="G27" s="152">
        <v>20.3</v>
      </c>
      <c r="H27" s="152">
        <v>19.5</v>
      </c>
      <c r="I27" s="162">
        <v>18.6</v>
      </c>
      <c r="J27" s="162">
        <v>18.1</v>
      </c>
      <c r="K27" s="162">
        <v>17.8</v>
      </c>
      <c r="L27" s="162">
        <v>17.2</v>
      </c>
      <c r="M27" s="162">
        <v>15.9</v>
      </c>
      <c r="N27" s="162">
        <v>15.4</v>
      </c>
      <c r="O27" s="176">
        <v>13.6</v>
      </c>
      <c r="P27" s="162">
        <v>14.3</v>
      </c>
      <c r="Q27" s="152">
        <v>13.2</v>
      </c>
      <c r="R27" s="152">
        <v>12.3</v>
      </c>
      <c r="S27" s="152">
        <v>12.7</v>
      </c>
      <c r="T27" s="162">
        <v>12.6</v>
      </c>
      <c r="U27" s="162">
        <v>12.2</v>
      </c>
      <c r="V27" s="538">
        <v>13.2</v>
      </c>
      <c r="W27" s="343"/>
    </row>
    <row r="28" spans="2:23" ht="14.25" thickBot="1">
      <c r="B28" s="22">
        <v>6</v>
      </c>
      <c r="C28" s="23" t="s">
        <v>65</v>
      </c>
      <c r="D28" s="214">
        <v>13.3</v>
      </c>
      <c r="E28" s="335">
        <v>11.5</v>
      </c>
      <c r="F28" s="215">
        <v>11</v>
      </c>
      <c r="G28" s="213">
        <v>9.3</v>
      </c>
      <c r="H28" s="213">
        <v>8.2</v>
      </c>
      <c r="I28" s="214">
        <v>6.5</v>
      </c>
      <c r="J28" s="214">
        <v>4.9</v>
      </c>
      <c r="K28" s="214">
        <v>4</v>
      </c>
      <c r="L28" s="214">
        <v>2.8</v>
      </c>
      <c r="M28" s="214">
        <v>2.8</v>
      </c>
      <c r="N28" s="214">
        <v>2.1</v>
      </c>
      <c r="O28" s="215">
        <v>1.7</v>
      </c>
      <c r="P28" s="214">
        <v>-0.5</v>
      </c>
      <c r="Q28" s="213">
        <v>-1.3</v>
      </c>
      <c r="R28" s="213">
        <v>-1.5</v>
      </c>
      <c r="S28" s="213">
        <v>-0.8</v>
      </c>
      <c r="T28" s="214">
        <v>-1.1</v>
      </c>
      <c r="U28" s="214">
        <v>-0.7</v>
      </c>
      <c r="V28" s="531">
        <v>-0.4</v>
      </c>
      <c r="W28" s="343"/>
    </row>
    <row r="29" spans="2:23" ht="14.25" thickBot="1">
      <c r="B29" s="72"/>
      <c r="C29" s="66"/>
      <c r="D29" s="211"/>
      <c r="E29" s="336"/>
      <c r="F29" s="212"/>
      <c r="G29" s="210"/>
      <c r="H29" s="210"/>
      <c r="I29" s="211"/>
      <c r="J29" s="211"/>
      <c r="K29" s="211"/>
      <c r="L29" s="211"/>
      <c r="M29" s="211"/>
      <c r="N29" s="211"/>
      <c r="O29" s="212"/>
      <c r="P29" s="211"/>
      <c r="Q29" s="210"/>
      <c r="R29" s="210"/>
      <c r="S29" s="210"/>
      <c r="T29" s="211"/>
      <c r="U29" s="211"/>
      <c r="V29" s="532"/>
      <c r="W29" s="343"/>
    </row>
    <row r="30" spans="2:23" ht="13.5">
      <c r="B30" s="181"/>
      <c r="C30" s="182"/>
      <c r="D30" s="184">
        <v>18.976923076923075</v>
      </c>
      <c r="E30" s="337">
        <v>15.407692307692308</v>
      </c>
      <c r="F30" s="184">
        <v>14.892307692307694</v>
      </c>
      <c r="G30" s="184">
        <v>14.284615384615384</v>
      </c>
      <c r="H30" s="184">
        <v>13.607692307692306</v>
      </c>
      <c r="I30" s="184">
        <v>12.99230769230769</v>
      </c>
      <c r="J30" s="184">
        <v>11.461538461538462</v>
      </c>
      <c r="K30" s="184">
        <v>10.8</v>
      </c>
      <c r="L30" s="184">
        <v>10.4</v>
      </c>
      <c r="M30" s="184">
        <v>9.4</v>
      </c>
      <c r="N30" s="184">
        <v>8.4</v>
      </c>
      <c r="O30" s="185">
        <v>8</v>
      </c>
      <c r="P30" s="184">
        <v>7.6</v>
      </c>
      <c r="Q30" s="183">
        <v>7.3</v>
      </c>
      <c r="R30" s="183">
        <v>6.7</v>
      </c>
      <c r="S30" s="183">
        <v>6.4</v>
      </c>
      <c r="T30" s="184">
        <v>6.2</v>
      </c>
      <c r="U30" s="184">
        <v>6.2</v>
      </c>
      <c r="V30" s="533">
        <v>6.6</v>
      </c>
      <c r="W30" s="343"/>
    </row>
    <row r="31" spans="2:23" ht="14.25" thickBot="1">
      <c r="B31" s="186"/>
      <c r="C31" s="66" t="s">
        <v>95</v>
      </c>
      <c r="D31" s="188">
        <v>18</v>
      </c>
      <c r="E31" s="338">
        <v>14.4</v>
      </c>
      <c r="F31" s="189">
        <v>14.1</v>
      </c>
      <c r="G31" s="187">
        <v>13.8</v>
      </c>
      <c r="H31" s="187">
        <v>12.8</v>
      </c>
      <c r="I31" s="188">
        <v>12.7</v>
      </c>
      <c r="J31" s="188">
        <v>11.4</v>
      </c>
      <c r="K31" s="188">
        <v>10.8</v>
      </c>
      <c r="L31" s="188">
        <v>10.4</v>
      </c>
      <c r="M31" s="188">
        <v>9.4</v>
      </c>
      <c r="N31" s="188">
        <v>8.3</v>
      </c>
      <c r="O31" s="189">
        <v>7.8</v>
      </c>
      <c r="P31" s="188">
        <v>7.4</v>
      </c>
      <c r="Q31" s="187">
        <v>7</v>
      </c>
      <c r="R31" s="187">
        <v>6.5</v>
      </c>
      <c r="S31" s="187">
        <v>6.5</v>
      </c>
      <c r="T31" s="188">
        <v>6.4</v>
      </c>
      <c r="U31" s="188">
        <v>6.5</v>
      </c>
      <c r="V31" s="534">
        <v>6.7</v>
      </c>
      <c r="W31" s="65"/>
    </row>
    <row r="32" spans="2:23" ht="13.5">
      <c r="B32" s="181"/>
      <c r="C32" s="182"/>
      <c r="D32" s="184">
        <v>18.444444444444443</v>
      </c>
      <c r="E32" s="337">
        <v>17.055555555555557</v>
      </c>
      <c r="F32" s="184">
        <v>16.51274875</v>
      </c>
      <c r="G32" s="184">
        <v>15.845968333333332</v>
      </c>
      <c r="H32" s="185">
        <v>15.105901666666668</v>
      </c>
      <c r="I32" s="184">
        <v>13.938212709079968</v>
      </c>
      <c r="J32" s="184">
        <v>12.316666666666668</v>
      </c>
      <c r="K32" s="184">
        <v>11.7</v>
      </c>
      <c r="L32" s="184">
        <v>11.3</v>
      </c>
      <c r="M32" s="184">
        <v>10.7</v>
      </c>
      <c r="N32" s="184">
        <v>10.1</v>
      </c>
      <c r="O32" s="185">
        <v>9.4</v>
      </c>
      <c r="P32" s="184">
        <v>9.3</v>
      </c>
      <c r="Q32" s="183">
        <v>8.9</v>
      </c>
      <c r="R32" s="183">
        <v>8.1</v>
      </c>
      <c r="S32" s="183">
        <v>8.3</v>
      </c>
      <c r="T32" s="184">
        <v>7.9</v>
      </c>
      <c r="U32" s="184">
        <v>7.8</v>
      </c>
      <c r="V32" s="533">
        <v>9</v>
      </c>
      <c r="W32" s="65"/>
    </row>
    <row r="33" spans="2:95" ht="14.25" thickBot="1">
      <c r="B33" s="186"/>
      <c r="C33" s="66" t="s">
        <v>116</v>
      </c>
      <c r="D33" s="188">
        <v>19.4</v>
      </c>
      <c r="E33" s="338">
        <v>18</v>
      </c>
      <c r="F33" s="189">
        <v>17.5</v>
      </c>
      <c r="G33" s="187">
        <v>17.8</v>
      </c>
      <c r="H33" s="187">
        <v>17.1</v>
      </c>
      <c r="I33" s="188">
        <v>15.7</v>
      </c>
      <c r="J33" s="188">
        <v>13.7</v>
      </c>
      <c r="K33" s="188">
        <v>13.2</v>
      </c>
      <c r="L33" s="188">
        <v>13</v>
      </c>
      <c r="M33" s="188">
        <v>12.1</v>
      </c>
      <c r="N33" s="188">
        <v>11.3</v>
      </c>
      <c r="O33" s="189">
        <v>10.6</v>
      </c>
      <c r="P33" s="188">
        <v>10.5</v>
      </c>
      <c r="Q33" s="187">
        <v>10.2</v>
      </c>
      <c r="R33" s="187">
        <v>9.6</v>
      </c>
      <c r="S33" s="187">
        <v>9.9</v>
      </c>
      <c r="T33" s="188">
        <v>9.7</v>
      </c>
      <c r="U33" s="188">
        <v>9.3</v>
      </c>
      <c r="V33" s="534">
        <v>10.4</v>
      </c>
      <c r="W33" s="6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</row>
    <row r="34" spans="2:95" ht="14.25" thickBot="1">
      <c r="B34" s="22"/>
      <c r="C34" s="23"/>
      <c r="D34" s="179"/>
      <c r="E34" s="339"/>
      <c r="F34" s="180"/>
      <c r="G34" s="178"/>
      <c r="H34" s="178"/>
      <c r="I34" s="179"/>
      <c r="J34" s="179"/>
      <c r="K34" s="179"/>
      <c r="L34" s="179"/>
      <c r="M34" s="179"/>
      <c r="N34" s="179"/>
      <c r="O34" s="180"/>
      <c r="P34" s="179"/>
      <c r="Q34" s="178"/>
      <c r="R34" s="178"/>
      <c r="S34" s="178"/>
      <c r="T34" s="179"/>
      <c r="U34" s="179"/>
      <c r="V34" s="535"/>
      <c r="W34" s="6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</row>
    <row r="35" spans="2:95" ht="13.5">
      <c r="B35" s="190"/>
      <c r="C35" s="182"/>
      <c r="D35" s="192">
        <v>18.759090909090908</v>
      </c>
      <c r="E35" s="340">
        <v>16.08181818181818</v>
      </c>
      <c r="F35" s="192">
        <v>15.509618571428572</v>
      </c>
      <c r="G35" s="192">
        <v>14.777674210526314</v>
      </c>
      <c r="H35" s="192">
        <v>14.08081105263158</v>
      </c>
      <c r="I35" s="192">
        <v>13.291014539709462</v>
      </c>
      <c r="J35" s="192">
        <v>11.731578947368419</v>
      </c>
      <c r="K35" s="192">
        <v>11.1</v>
      </c>
      <c r="L35" s="192">
        <v>10.7</v>
      </c>
      <c r="M35" s="192">
        <v>9.8</v>
      </c>
      <c r="N35" s="192">
        <v>8.9</v>
      </c>
      <c r="O35" s="193">
        <v>8.4</v>
      </c>
      <c r="P35" s="192">
        <v>8.2</v>
      </c>
      <c r="Q35" s="191">
        <v>7.8</v>
      </c>
      <c r="R35" s="191">
        <v>7.2</v>
      </c>
      <c r="S35" s="191">
        <v>7</v>
      </c>
      <c r="T35" s="192">
        <v>6.7</v>
      </c>
      <c r="U35" s="192">
        <v>6.7</v>
      </c>
      <c r="V35" s="536">
        <v>7.3</v>
      </c>
      <c r="W35" s="65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</row>
    <row r="36" spans="2:95" ht="14.25" thickBot="1">
      <c r="B36" s="186"/>
      <c r="C36" s="66" t="s">
        <v>73</v>
      </c>
      <c r="D36" s="188">
        <v>18.1</v>
      </c>
      <c r="E36" s="338">
        <v>14.6</v>
      </c>
      <c r="F36" s="189">
        <v>14.3</v>
      </c>
      <c r="G36" s="187">
        <v>14</v>
      </c>
      <c r="H36" s="187">
        <v>13.1</v>
      </c>
      <c r="I36" s="188">
        <v>12.9</v>
      </c>
      <c r="J36" s="188">
        <v>11.6</v>
      </c>
      <c r="K36" s="188">
        <v>11</v>
      </c>
      <c r="L36" s="188">
        <v>10.6</v>
      </c>
      <c r="M36" s="188">
        <v>9.6</v>
      </c>
      <c r="N36" s="188">
        <v>8.5</v>
      </c>
      <c r="O36" s="189">
        <v>8</v>
      </c>
      <c r="P36" s="188">
        <v>7.6</v>
      </c>
      <c r="Q36" s="187">
        <v>7.2</v>
      </c>
      <c r="R36" s="187">
        <v>6.7</v>
      </c>
      <c r="S36" s="187">
        <v>6.7</v>
      </c>
      <c r="T36" s="188">
        <v>6.6</v>
      </c>
      <c r="U36" s="188">
        <v>6.6</v>
      </c>
      <c r="V36" s="534">
        <v>7</v>
      </c>
      <c r="W36" s="65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</row>
    <row r="37" spans="2:95" ht="14.25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342"/>
    </row>
    <row r="38" spans="2:95" ht="14.25">
      <c r="B38" s="341" t="s">
        <v>126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342"/>
    </row>
    <row r="39" spans="2:95" ht="14.25">
      <c r="B39" s="341" t="s">
        <v>127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2:95" ht="14.25">
      <c r="B40" s="341" t="s">
        <v>128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2:95" ht="14.25">
      <c r="B41" s="341" t="s">
        <v>129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2:95" ht="14.25">
      <c r="B42" s="2" t="s">
        <v>123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1"/>
  <sheetViews>
    <sheetView view="pageBreakPreview" zoomScale="90" zoomScaleNormal="50" zoomScaleSheetLayoutView="90" zoomScalePageLayoutView="0" workbookViewId="0" topLeftCell="A1">
      <pane xSplit="3" ySplit="3" topLeftCell="A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M71" sqref="AM4:AM71"/>
    </sheetView>
  </sheetViews>
  <sheetFormatPr defaultColWidth="9.00390625" defaultRowHeight="13.5"/>
  <cols>
    <col min="1" max="1" width="2.75390625" style="0" customWidth="1"/>
    <col min="3" max="3" width="12.25390625" style="0" customWidth="1"/>
    <col min="40" max="40" width="2.625" style="0" customWidth="1"/>
  </cols>
  <sheetData>
    <row r="1" spans="2:40" ht="18">
      <c r="B1" s="79" t="s">
        <v>130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</row>
    <row r="3" spans="2:40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147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148</v>
      </c>
      <c r="U3" s="112" t="s">
        <v>149</v>
      </c>
      <c r="V3" s="112" t="s">
        <v>79</v>
      </c>
      <c r="W3" s="112" t="s">
        <v>80</v>
      </c>
      <c r="X3" s="112" t="s">
        <v>81</v>
      </c>
      <c r="Y3" s="112" t="s">
        <v>82</v>
      </c>
      <c r="Z3" s="113" t="s">
        <v>83</v>
      </c>
      <c r="AA3" s="112" t="s">
        <v>84</v>
      </c>
      <c r="AB3" s="113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2" t="s">
        <v>163</v>
      </c>
      <c r="AK3" s="113" t="s">
        <v>165</v>
      </c>
      <c r="AL3" s="113" t="s">
        <v>3</v>
      </c>
      <c r="AM3" s="501" t="s">
        <v>167</v>
      </c>
      <c r="AN3" s="115"/>
    </row>
    <row r="4" spans="2:40" ht="13.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20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66" t="s">
        <v>20</v>
      </c>
      <c r="U4" s="466">
        <v>6694271</v>
      </c>
      <c r="V4" s="377">
        <v>7616603</v>
      </c>
      <c r="W4" s="377">
        <v>8450458</v>
      </c>
      <c r="X4" s="377">
        <v>8440389</v>
      </c>
      <c r="Y4" s="377">
        <v>8650719</v>
      </c>
      <c r="Z4" s="378">
        <v>8811143</v>
      </c>
      <c r="AA4" s="377">
        <v>9435618</v>
      </c>
      <c r="AB4" s="378">
        <v>9207135</v>
      </c>
      <c r="AC4" s="378">
        <v>10043466</v>
      </c>
      <c r="AD4" s="378">
        <v>10237678</v>
      </c>
      <c r="AE4" s="378">
        <v>10248556</v>
      </c>
      <c r="AF4" s="379">
        <v>10239905</v>
      </c>
      <c r="AG4" s="378">
        <v>8878894</v>
      </c>
      <c r="AH4" s="377">
        <v>8503500</v>
      </c>
      <c r="AI4" s="377">
        <v>6869630</v>
      </c>
      <c r="AJ4" s="377">
        <v>6178423</v>
      </c>
      <c r="AK4" s="378">
        <v>5943904</v>
      </c>
      <c r="AL4" s="378">
        <v>6775873</v>
      </c>
      <c r="AM4" s="554">
        <v>7107801</v>
      </c>
      <c r="AN4" s="380"/>
    </row>
    <row r="5" spans="2:40" ht="13.5">
      <c r="B5" s="7"/>
      <c r="C5" s="8" t="s">
        <v>15</v>
      </c>
      <c r="D5" s="441">
        <v>1561173</v>
      </c>
      <c r="E5" s="441">
        <v>1469173</v>
      </c>
      <c r="F5" s="441">
        <v>1460173</v>
      </c>
      <c r="G5" s="441">
        <v>2745173</v>
      </c>
      <c r="H5" s="441">
        <v>5070373</v>
      </c>
      <c r="I5" s="441">
        <v>4326938</v>
      </c>
      <c r="J5" s="441">
        <v>3843838</v>
      </c>
      <c r="K5" s="441">
        <v>4201827</v>
      </c>
      <c r="L5" s="441">
        <v>4310915</v>
      </c>
      <c r="M5" s="441">
        <v>4916171</v>
      </c>
      <c r="N5" s="441">
        <v>4709682</v>
      </c>
      <c r="O5" s="441">
        <v>5190768</v>
      </c>
      <c r="P5" s="441">
        <v>3671863</v>
      </c>
      <c r="Q5" s="441">
        <v>3718757</v>
      </c>
      <c r="R5" s="441">
        <v>4390130</v>
      </c>
      <c r="S5" s="441">
        <v>4903046</v>
      </c>
      <c r="T5" s="460">
        <v>6125865</v>
      </c>
      <c r="U5" s="27" t="s">
        <v>20</v>
      </c>
      <c r="V5" s="27" t="s">
        <v>20</v>
      </c>
      <c r="W5" s="27" t="s">
        <v>20</v>
      </c>
      <c r="X5" s="27" t="s">
        <v>20</v>
      </c>
      <c r="Y5" s="27" t="s">
        <v>20</v>
      </c>
      <c r="Z5" s="37" t="s">
        <v>20</v>
      </c>
      <c r="AA5" s="2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27" t="s">
        <v>20</v>
      </c>
      <c r="AK5" s="37" t="s">
        <v>20</v>
      </c>
      <c r="AL5" s="37" t="s">
        <v>20</v>
      </c>
      <c r="AM5" s="503" t="s">
        <v>20</v>
      </c>
      <c r="AN5" s="82"/>
    </row>
    <row r="6" spans="2:40" ht="13.5">
      <c r="B6" s="9"/>
      <c r="C6" s="10" t="s">
        <v>55</v>
      </c>
      <c r="D6" s="442">
        <v>233761</v>
      </c>
      <c r="E6" s="442">
        <v>243545</v>
      </c>
      <c r="F6" s="442">
        <v>255151</v>
      </c>
      <c r="G6" s="442">
        <v>274309</v>
      </c>
      <c r="H6" s="442">
        <v>293479</v>
      </c>
      <c r="I6" s="442">
        <v>304884</v>
      </c>
      <c r="J6" s="442">
        <v>313248</v>
      </c>
      <c r="K6" s="442">
        <v>285547</v>
      </c>
      <c r="L6" s="442">
        <v>289017</v>
      </c>
      <c r="M6" s="442">
        <v>290172</v>
      </c>
      <c r="N6" s="442">
        <v>291191</v>
      </c>
      <c r="O6" s="442">
        <v>202085</v>
      </c>
      <c r="P6" s="442">
        <v>148466</v>
      </c>
      <c r="Q6" s="442">
        <v>182726</v>
      </c>
      <c r="R6" s="442">
        <v>137041</v>
      </c>
      <c r="S6" s="442">
        <v>151302</v>
      </c>
      <c r="T6" s="352">
        <v>101343</v>
      </c>
      <c r="U6" s="28" t="s">
        <v>20</v>
      </c>
      <c r="V6" s="28" t="s">
        <v>20</v>
      </c>
      <c r="W6" s="28" t="s">
        <v>20</v>
      </c>
      <c r="X6" s="28" t="s">
        <v>20</v>
      </c>
      <c r="Y6" s="28" t="s">
        <v>20</v>
      </c>
      <c r="Z6" s="38" t="s">
        <v>20</v>
      </c>
      <c r="AA6" s="2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28" t="s">
        <v>20</v>
      </c>
      <c r="AK6" s="38" t="s">
        <v>20</v>
      </c>
      <c r="AL6" s="38" t="s">
        <v>20</v>
      </c>
      <c r="AM6" s="504" t="s">
        <v>20</v>
      </c>
      <c r="AN6" s="83"/>
    </row>
    <row r="7" spans="2:40" ht="13.5">
      <c r="B7" s="9"/>
      <c r="C7" s="10" t="s">
        <v>56</v>
      </c>
      <c r="D7" s="442">
        <v>579281</v>
      </c>
      <c r="E7" s="442">
        <v>579240</v>
      </c>
      <c r="F7" s="442">
        <v>564252</v>
      </c>
      <c r="G7" s="442">
        <v>674795</v>
      </c>
      <c r="H7" s="442">
        <v>669300</v>
      </c>
      <c r="I7" s="442">
        <v>504573</v>
      </c>
      <c r="J7" s="442">
        <v>363915</v>
      </c>
      <c r="K7" s="442">
        <v>261808</v>
      </c>
      <c r="L7" s="442">
        <v>316875</v>
      </c>
      <c r="M7" s="442">
        <v>300012</v>
      </c>
      <c r="N7" s="442">
        <v>272288</v>
      </c>
      <c r="O7" s="442">
        <v>254050</v>
      </c>
      <c r="P7" s="442">
        <v>249910</v>
      </c>
      <c r="Q7" s="442">
        <v>250668</v>
      </c>
      <c r="R7" s="442">
        <v>250970</v>
      </c>
      <c r="S7" s="442">
        <v>236500</v>
      </c>
      <c r="T7" s="352">
        <v>289776</v>
      </c>
      <c r="U7" s="28" t="s">
        <v>20</v>
      </c>
      <c r="V7" s="28" t="s">
        <v>20</v>
      </c>
      <c r="W7" s="28" t="s">
        <v>20</v>
      </c>
      <c r="X7" s="28" t="s">
        <v>20</v>
      </c>
      <c r="Y7" s="28" t="s">
        <v>20</v>
      </c>
      <c r="Z7" s="38" t="s">
        <v>20</v>
      </c>
      <c r="AA7" s="28" t="s">
        <v>20</v>
      </c>
      <c r="AB7" s="3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28" t="s">
        <v>20</v>
      </c>
      <c r="AK7" s="38" t="s">
        <v>20</v>
      </c>
      <c r="AL7" s="38" t="s">
        <v>20</v>
      </c>
      <c r="AM7" s="504" t="s">
        <v>20</v>
      </c>
      <c r="AN7" s="83"/>
    </row>
    <row r="8" spans="2:40" ht="13.5">
      <c r="B8" s="9"/>
      <c r="C8" s="10" t="s">
        <v>57</v>
      </c>
      <c r="D8" s="442">
        <v>49530</v>
      </c>
      <c r="E8" s="442">
        <v>49530</v>
      </c>
      <c r="F8" s="442">
        <v>51530</v>
      </c>
      <c r="G8" s="442">
        <v>53830</v>
      </c>
      <c r="H8" s="442">
        <v>59390</v>
      </c>
      <c r="I8" s="442">
        <v>60860</v>
      </c>
      <c r="J8" s="442">
        <v>63260</v>
      </c>
      <c r="K8" s="442">
        <v>64560</v>
      </c>
      <c r="L8" s="442">
        <v>72115</v>
      </c>
      <c r="M8" s="442">
        <v>272440</v>
      </c>
      <c r="N8" s="442">
        <v>188800</v>
      </c>
      <c r="O8" s="442">
        <v>189631</v>
      </c>
      <c r="P8" s="442">
        <v>168392</v>
      </c>
      <c r="Q8" s="442">
        <v>68650</v>
      </c>
      <c r="R8" s="442">
        <v>84773</v>
      </c>
      <c r="S8" s="442">
        <v>83001</v>
      </c>
      <c r="T8" s="352">
        <v>265767</v>
      </c>
      <c r="U8" s="28" t="s">
        <v>20</v>
      </c>
      <c r="V8" s="28" t="s">
        <v>20</v>
      </c>
      <c r="W8" s="28" t="s">
        <v>20</v>
      </c>
      <c r="X8" s="28" t="s">
        <v>20</v>
      </c>
      <c r="Y8" s="28" t="s">
        <v>20</v>
      </c>
      <c r="Z8" s="38" t="s">
        <v>20</v>
      </c>
      <c r="AA8" s="28" t="s">
        <v>20</v>
      </c>
      <c r="AB8" s="3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28" t="s">
        <v>20</v>
      </c>
      <c r="AK8" s="38" t="s">
        <v>20</v>
      </c>
      <c r="AL8" s="38" t="s">
        <v>20</v>
      </c>
      <c r="AM8" s="504" t="s">
        <v>20</v>
      </c>
      <c r="AN8" s="83"/>
    </row>
    <row r="9" spans="2:40" ht="13.5">
      <c r="B9" s="4"/>
      <c r="C9" s="11" t="s">
        <v>58</v>
      </c>
      <c r="D9" s="443">
        <v>450907</v>
      </c>
      <c r="E9" s="443">
        <v>450888</v>
      </c>
      <c r="F9" s="443">
        <v>436566</v>
      </c>
      <c r="G9" s="443">
        <v>395008</v>
      </c>
      <c r="H9" s="443">
        <v>420810</v>
      </c>
      <c r="I9" s="443">
        <v>343707</v>
      </c>
      <c r="J9" s="443">
        <v>356085</v>
      </c>
      <c r="K9" s="443">
        <v>389000</v>
      </c>
      <c r="L9" s="443">
        <v>406961</v>
      </c>
      <c r="M9" s="443">
        <v>326293</v>
      </c>
      <c r="N9" s="443">
        <v>345275</v>
      </c>
      <c r="O9" s="443">
        <v>421325</v>
      </c>
      <c r="P9" s="443">
        <v>422617</v>
      </c>
      <c r="Q9" s="443">
        <v>423430</v>
      </c>
      <c r="R9" s="443">
        <v>446762</v>
      </c>
      <c r="S9" s="443">
        <v>447036</v>
      </c>
      <c r="T9" s="467">
        <v>447232</v>
      </c>
      <c r="U9" s="29" t="s">
        <v>20</v>
      </c>
      <c r="V9" s="29" t="s">
        <v>20</v>
      </c>
      <c r="W9" s="29" t="s">
        <v>20</v>
      </c>
      <c r="X9" s="29" t="s">
        <v>20</v>
      </c>
      <c r="Y9" s="29" t="s">
        <v>20</v>
      </c>
      <c r="Z9" s="39" t="s">
        <v>20</v>
      </c>
      <c r="AA9" s="29" t="s">
        <v>20</v>
      </c>
      <c r="AB9" s="3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29" t="s">
        <v>20</v>
      </c>
      <c r="AK9" s="39" t="s">
        <v>20</v>
      </c>
      <c r="AL9" s="39" t="s">
        <v>20</v>
      </c>
      <c r="AM9" s="505" t="s">
        <v>20</v>
      </c>
      <c r="AN9" s="83"/>
    </row>
    <row r="10" spans="2:40" ht="13.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57" t="s">
        <v>20</v>
      </c>
      <c r="U10" s="457">
        <v>2263372</v>
      </c>
      <c r="V10" s="130">
        <v>1940764</v>
      </c>
      <c r="W10" s="130">
        <v>1810558</v>
      </c>
      <c r="X10" s="130">
        <v>1061597</v>
      </c>
      <c r="Y10" s="130">
        <v>1101919</v>
      </c>
      <c r="Z10" s="131">
        <v>882795</v>
      </c>
      <c r="AA10" s="130">
        <v>2083160</v>
      </c>
      <c r="AB10" s="131">
        <v>2603904</v>
      </c>
      <c r="AC10" s="131">
        <v>2535110</v>
      </c>
      <c r="AD10" s="131">
        <v>3127440</v>
      </c>
      <c r="AE10" s="131">
        <v>3342725</v>
      </c>
      <c r="AF10" s="132">
        <v>3368440</v>
      </c>
      <c r="AG10" s="131">
        <v>3542760</v>
      </c>
      <c r="AH10" s="130">
        <v>3550973</v>
      </c>
      <c r="AI10" s="130">
        <v>3630560</v>
      </c>
      <c r="AJ10" s="130">
        <v>3504118</v>
      </c>
      <c r="AK10" s="131">
        <v>3004038</v>
      </c>
      <c r="AL10" s="131">
        <v>5361221</v>
      </c>
      <c r="AM10" s="510">
        <v>5594217</v>
      </c>
      <c r="AN10" s="129"/>
    </row>
    <row r="11" spans="2:40" ht="13.5">
      <c r="B11" s="12"/>
      <c r="C11" s="8" t="s">
        <v>16</v>
      </c>
      <c r="D11" s="441">
        <v>0</v>
      </c>
      <c r="E11" s="441">
        <v>50000</v>
      </c>
      <c r="F11" s="441">
        <v>124091</v>
      </c>
      <c r="G11" s="441">
        <v>210274</v>
      </c>
      <c r="H11" s="441">
        <v>408063</v>
      </c>
      <c r="I11" s="441">
        <v>727650</v>
      </c>
      <c r="J11" s="441">
        <v>779458</v>
      </c>
      <c r="K11" s="441">
        <v>868005</v>
      </c>
      <c r="L11" s="441">
        <v>900490</v>
      </c>
      <c r="M11" s="441">
        <v>1182221</v>
      </c>
      <c r="N11" s="441">
        <v>1210913</v>
      </c>
      <c r="O11" s="441">
        <v>1246763</v>
      </c>
      <c r="P11" s="441">
        <v>1299320</v>
      </c>
      <c r="Q11" s="441">
        <v>1872103</v>
      </c>
      <c r="R11" s="441">
        <v>2004908</v>
      </c>
      <c r="S11" s="441">
        <v>2026198</v>
      </c>
      <c r="T11" s="460">
        <v>2022496</v>
      </c>
      <c r="U11" s="27" t="s">
        <v>20</v>
      </c>
      <c r="V11" s="27" t="s">
        <v>20</v>
      </c>
      <c r="W11" s="27" t="s">
        <v>20</v>
      </c>
      <c r="X11" s="27" t="s">
        <v>20</v>
      </c>
      <c r="Y11" s="27" t="s">
        <v>20</v>
      </c>
      <c r="Z11" s="37" t="s">
        <v>20</v>
      </c>
      <c r="AA11" s="27" t="s">
        <v>20</v>
      </c>
      <c r="AB11" s="3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27" t="s">
        <v>20</v>
      </c>
      <c r="AK11" s="37" t="s">
        <v>20</v>
      </c>
      <c r="AL11" s="37" t="s">
        <v>20</v>
      </c>
      <c r="AM11" s="503" t="s">
        <v>20</v>
      </c>
      <c r="AN11" s="82"/>
    </row>
    <row r="12" spans="2:40" ht="13.5">
      <c r="B12" s="13"/>
      <c r="C12" s="11" t="s">
        <v>53</v>
      </c>
      <c r="D12" s="443">
        <v>403430</v>
      </c>
      <c r="E12" s="443">
        <v>363430</v>
      </c>
      <c r="F12" s="443">
        <v>362942</v>
      </c>
      <c r="G12" s="443">
        <v>601806</v>
      </c>
      <c r="H12" s="443">
        <v>552962</v>
      </c>
      <c r="I12" s="443">
        <v>391478</v>
      </c>
      <c r="J12" s="443">
        <v>415188</v>
      </c>
      <c r="K12" s="443">
        <v>546310</v>
      </c>
      <c r="L12" s="443">
        <v>605779</v>
      </c>
      <c r="M12" s="443">
        <v>560313</v>
      </c>
      <c r="N12" s="443">
        <v>423686</v>
      </c>
      <c r="O12" s="443">
        <v>424860</v>
      </c>
      <c r="P12" s="443">
        <v>425945</v>
      </c>
      <c r="Q12" s="443">
        <v>412764</v>
      </c>
      <c r="R12" s="443">
        <v>319288</v>
      </c>
      <c r="S12" s="443">
        <v>271734</v>
      </c>
      <c r="T12" s="467">
        <v>200250</v>
      </c>
      <c r="U12" s="29" t="s">
        <v>20</v>
      </c>
      <c r="V12" s="29" t="s">
        <v>20</v>
      </c>
      <c r="W12" s="29" t="s">
        <v>20</v>
      </c>
      <c r="X12" s="29" t="s">
        <v>20</v>
      </c>
      <c r="Y12" s="29" t="s">
        <v>20</v>
      </c>
      <c r="Z12" s="39" t="s">
        <v>20</v>
      </c>
      <c r="AA12" s="29" t="s">
        <v>20</v>
      </c>
      <c r="AB12" s="3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29" t="s">
        <v>20</v>
      </c>
      <c r="AK12" s="39" t="s">
        <v>20</v>
      </c>
      <c r="AL12" s="39" t="s">
        <v>20</v>
      </c>
      <c r="AM12" s="505" t="s">
        <v>20</v>
      </c>
      <c r="AN12" s="83"/>
    </row>
    <row r="13" spans="2:40" ht="13.5">
      <c r="B13" s="4">
        <v>3</v>
      </c>
      <c r="C13" s="5" t="s">
        <v>17</v>
      </c>
      <c r="D13" s="444" t="s">
        <v>20</v>
      </c>
      <c r="E13" s="444" t="s">
        <v>20</v>
      </c>
      <c r="F13" s="444" t="s">
        <v>20</v>
      </c>
      <c r="G13" s="444" t="s">
        <v>20</v>
      </c>
      <c r="H13" s="444" t="s">
        <v>20</v>
      </c>
      <c r="I13" s="444" t="s">
        <v>20</v>
      </c>
      <c r="J13" s="444" t="s">
        <v>20</v>
      </c>
      <c r="K13" s="444" t="s">
        <v>20</v>
      </c>
      <c r="L13" s="444" t="s">
        <v>20</v>
      </c>
      <c r="M13" s="444" t="s">
        <v>20</v>
      </c>
      <c r="N13" s="444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57" t="s">
        <v>20</v>
      </c>
      <c r="U13" s="457" t="s">
        <v>20</v>
      </c>
      <c r="V13" s="130">
        <v>3391456</v>
      </c>
      <c r="W13" s="345">
        <v>2445061</v>
      </c>
      <c r="X13" s="345">
        <v>1775920</v>
      </c>
      <c r="Y13" s="345">
        <v>2102641</v>
      </c>
      <c r="Z13" s="357">
        <v>2225781</v>
      </c>
      <c r="AA13" s="345">
        <v>2568582</v>
      </c>
      <c r="AB13" s="357">
        <v>2940052</v>
      </c>
      <c r="AC13" s="357">
        <v>3321053</v>
      </c>
      <c r="AD13" s="357">
        <v>3662836</v>
      </c>
      <c r="AE13" s="357">
        <v>4034371</v>
      </c>
      <c r="AF13" s="371">
        <v>4802006</v>
      </c>
      <c r="AG13" s="357">
        <v>5193462</v>
      </c>
      <c r="AH13" s="345">
        <v>5574699</v>
      </c>
      <c r="AI13" s="345">
        <v>5965517</v>
      </c>
      <c r="AJ13" s="345">
        <v>4446274</v>
      </c>
      <c r="AK13" s="357">
        <v>3526529</v>
      </c>
      <c r="AL13" s="357">
        <v>3984850</v>
      </c>
      <c r="AM13" s="555">
        <v>3926740</v>
      </c>
      <c r="AN13" s="367"/>
    </row>
    <row r="14" spans="2:40" ht="13.5">
      <c r="B14" s="12"/>
      <c r="C14" s="21" t="s">
        <v>17</v>
      </c>
      <c r="D14" s="446">
        <v>323325</v>
      </c>
      <c r="E14" s="446">
        <v>322120</v>
      </c>
      <c r="F14" s="446">
        <v>316179</v>
      </c>
      <c r="G14" s="446">
        <v>314978</v>
      </c>
      <c r="H14" s="446">
        <v>487514</v>
      </c>
      <c r="I14" s="446">
        <v>791248</v>
      </c>
      <c r="J14" s="446">
        <v>782414</v>
      </c>
      <c r="K14" s="446">
        <v>1171446</v>
      </c>
      <c r="L14" s="446">
        <v>944129</v>
      </c>
      <c r="M14" s="446">
        <v>1099282</v>
      </c>
      <c r="N14" s="446">
        <v>1168181</v>
      </c>
      <c r="O14" s="446">
        <v>1126670</v>
      </c>
      <c r="P14" s="446">
        <v>1728489</v>
      </c>
      <c r="Q14" s="446">
        <v>1934602</v>
      </c>
      <c r="R14" s="446">
        <v>2040545</v>
      </c>
      <c r="S14" s="446">
        <v>1941007</v>
      </c>
      <c r="T14" s="469">
        <v>2091975</v>
      </c>
      <c r="U14" s="469">
        <v>2142375</v>
      </c>
      <c r="V14" s="67" t="s">
        <v>20</v>
      </c>
      <c r="W14" s="27" t="s">
        <v>20</v>
      </c>
      <c r="X14" s="27" t="s">
        <v>20</v>
      </c>
      <c r="Y14" s="27" t="s">
        <v>20</v>
      </c>
      <c r="Z14" s="37" t="s">
        <v>20</v>
      </c>
      <c r="AA14" s="27" t="s">
        <v>20</v>
      </c>
      <c r="AB14" s="3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27" t="s">
        <v>20</v>
      </c>
      <c r="AK14" s="37" t="s">
        <v>20</v>
      </c>
      <c r="AL14" s="37" t="s">
        <v>20</v>
      </c>
      <c r="AM14" s="503" t="s">
        <v>20</v>
      </c>
      <c r="AN14" s="82"/>
    </row>
    <row r="15" spans="2:40" ht="13.5">
      <c r="B15" s="16"/>
      <c r="C15" s="10" t="s">
        <v>49</v>
      </c>
      <c r="D15" s="352">
        <v>367320</v>
      </c>
      <c r="E15" s="352">
        <v>367306</v>
      </c>
      <c r="F15" s="352">
        <v>367270</v>
      </c>
      <c r="G15" s="352">
        <v>367273</v>
      </c>
      <c r="H15" s="352">
        <v>367249</v>
      </c>
      <c r="I15" s="352">
        <v>367329</v>
      </c>
      <c r="J15" s="352">
        <v>367392</v>
      </c>
      <c r="K15" s="352">
        <v>374959</v>
      </c>
      <c r="L15" s="352">
        <v>371321</v>
      </c>
      <c r="M15" s="352">
        <v>373498</v>
      </c>
      <c r="N15" s="352">
        <v>374932</v>
      </c>
      <c r="O15" s="352">
        <v>376610</v>
      </c>
      <c r="P15" s="352">
        <v>377365</v>
      </c>
      <c r="Q15" s="352">
        <v>377818</v>
      </c>
      <c r="R15" s="352">
        <v>378083</v>
      </c>
      <c r="S15" s="352">
        <v>378090</v>
      </c>
      <c r="T15" s="352">
        <v>378098</v>
      </c>
      <c r="U15" s="352">
        <v>180105</v>
      </c>
      <c r="V15" s="28" t="s">
        <v>20</v>
      </c>
      <c r="W15" s="28" t="s">
        <v>20</v>
      </c>
      <c r="X15" s="28" t="s">
        <v>20</v>
      </c>
      <c r="Y15" s="28" t="s">
        <v>20</v>
      </c>
      <c r="Z15" s="38" t="s">
        <v>20</v>
      </c>
      <c r="AA15" s="28" t="s">
        <v>20</v>
      </c>
      <c r="AB15" s="3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28" t="s">
        <v>20</v>
      </c>
      <c r="AK15" s="38" t="s">
        <v>20</v>
      </c>
      <c r="AL15" s="38" t="s">
        <v>20</v>
      </c>
      <c r="AM15" s="504" t="s">
        <v>20</v>
      </c>
      <c r="AN15" s="83"/>
    </row>
    <row r="16" spans="2:40" ht="13.5">
      <c r="B16" s="16"/>
      <c r="C16" s="10" t="s">
        <v>50</v>
      </c>
      <c r="D16" s="352">
        <v>350505</v>
      </c>
      <c r="E16" s="352">
        <v>336274</v>
      </c>
      <c r="F16" s="352">
        <v>333381</v>
      </c>
      <c r="G16" s="352">
        <v>359696</v>
      </c>
      <c r="H16" s="352">
        <v>383343</v>
      </c>
      <c r="I16" s="352">
        <v>218919</v>
      </c>
      <c r="J16" s="352">
        <v>163293</v>
      </c>
      <c r="K16" s="352">
        <v>165014</v>
      </c>
      <c r="L16" s="352">
        <v>216399</v>
      </c>
      <c r="M16" s="352">
        <v>217004</v>
      </c>
      <c r="N16" s="352">
        <v>117982</v>
      </c>
      <c r="O16" s="352">
        <v>118272</v>
      </c>
      <c r="P16" s="352">
        <v>118650</v>
      </c>
      <c r="Q16" s="352">
        <v>218847</v>
      </c>
      <c r="R16" s="352">
        <v>345990</v>
      </c>
      <c r="S16" s="352">
        <v>396127</v>
      </c>
      <c r="T16" s="352">
        <v>640273</v>
      </c>
      <c r="U16" s="352">
        <v>784397</v>
      </c>
      <c r="V16" s="28" t="s">
        <v>20</v>
      </c>
      <c r="W16" s="28" t="s">
        <v>20</v>
      </c>
      <c r="X16" s="28" t="s">
        <v>20</v>
      </c>
      <c r="Y16" s="28" t="s">
        <v>20</v>
      </c>
      <c r="Z16" s="38" t="s">
        <v>20</v>
      </c>
      <c r="AA16" s="28" t="s">
        <v>20</v>
      </c>
      <c r="AB16" s="3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28" t="s">
        <v>20</v>
      </c>
      <c r="AK16" s="38" t="s">
        <v>20</v>
      </c>
      <c r="AL16" s="38" t="s">
        <v>20</v>
      </c>
      <c r="AM16" s="504" t="s">
        <v>20</v>
      </c>
      <c r="AN16" s="83"/>
    </row>
    <row r="17" spans="2:40" ht="13.5">
      <c r="B17" s="16"/>
      <c r="C17" s="10" t="s">
        <v>51</v>
      </c>
      <c r="D17" s="352">
        <v>197848</v>
      </c>
      <c r="E17" s="352">
        <v>174179</v>
      </c>
      <c r="F17" s="352">
        <v>129023</v>
      </c>
      <c r="G17" s="352">
        <v>131081</v>
      </c>
      <c r="H17" s="352">
        <v>139903</v>
      </c>
      <c r="I17" s="352">
        <v>145096</v>
      </c>
      <c r="J17" s="352">
        <v>144503</v>
      </c>
      <c r="K17" s="352">
        <v>146021</v>
      </c>
      <c r="L17" s="352">
        <v>147134</v>
      </c>
      <c r="M17" s="352">
        <v>189645</v>
      </c>
      <c r="N17" s="352">
        <v>246207</v>
      </c>
      <c r="O17" s="352">
        <v>50759</v>
      </c>
      <c r="P17" s="352">
        <v>153470</v>
      </c>
      <c r="Q17" s="352">
        <v>173610</v>
      </c>
      <c r="R17" s="352">
        <v>173699</v>
      </c>
      <c r="S17" s="352">
        <v>176548</v>
      </c>
      <c r="T17" s="352">
        <v>176676</v>
      </c>
      <c r="U17" s="352">
        <v>176994</v>
      </c>
      <c r="V17" s="28" t="s">
        <v>20</v>
      </c>
      <c r="W17" s="28" t="s">
        <v>20</v>
      </c>
      <c r="X17" s="28" t="s">
        <v>20</v>
      </c>
      <c r="Y17" s="28" t="s">
        <v>20</v>
      </c>
      <c r="Z17" s="38" t="s">
        <v>20</v>
      </c>
      <c r="AA17" s="28" t="s">
        <v>20</v>
      </c>
      <c r="AB17" s="3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28" t="s">
        <v>20</v>
      </c>
      <c r="AK17" s="38" t="s">
        <v>20</v>
      </c>
      <c r="AL17" s="38" t="s">
        <v>20</v>
      </c>
      <c r="AM17" s="504" t="s">
        <v>20</v>
      </c>
      <c r="AN17" s="83"/>
    </row>
    <row r="18" spans="2:40" ht="13.5">
      <c r="B18" s="16"/>
      <c r="C18" s="21" t="s">
        <v>52</v>
      </c>
      <c r="D18" s="447">
        <v>269424</v>
      </c>
      <c r="E18" s="447">
        <v>269424</v>
      </c>
      <c r="F18" s="447">
        <v>269424</v>
      </c>
      <c r="G18" s="447">
        <v>269424</v>
      </c>
      <c r="H18" s="447">
        <v>269424</v>
      </c>
      <c r="I18" s="447">
        <v>269424</v>
      </c>
      <c r="J18" s="447">
        <v>269424</v>
      </c>
      <c r="K18" s="447">
        <v>269424</v>
      </c>
      <c r="L18" s="447">
        <v>187509</v>
      </c>
      <c r="M18" s="447">
        <v>234300</v>
      </c>
      <c r="N18" s="447">
        <v>231238</v>
      </c>
      <c r="O18" s="447">
        <v>231239</v>
      </c>
      <c r="P18" s="447">
        <v>231239</v>
      </c>
      <c r="Q18" s="447">
        <v>231239</v>
      </c>
      <c r="R18" s="447">
        <v>231231</v>
      </c>
      <c r="S18" s="447">
        <v>231232</v>
      </c>
      <c r="T18" s="447">
        <v>457637</v>
      </c>
      <c r="U18" s="447">
        <v>362831</v>
      </c>
      <c r="V18" s="346" t="s">
        <v>20</v>
      </c>
      <c r="W18" s="50" t="s">
        <v>20</v>
      </c>
      <c r="X18" s="50" t="s">
        <v>20</v>
      </c>
      <c r="Y18" s="50" t="s">
        <v>20</v>
      </c>
      <c r="Z18" s="51" t="s">
        <v>20</v>
      </c>
      <c r="AA18" s="50" t="s">
        <v>20</v>
      </c>
      <c r="AB18" s="51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0" t="s">
        <v>20</v>
      </c>
      <c r="AK18" s="51" t="s">
        <v>20</v>
      </c>
      <c r="AL18" s="51" t="s">
        <v>20</v>
      </c>
      <c r="AM18" s="508" t="s">
        <v>20</v>
      </c>
      <c r="AN18" s="83"/>
    </row>
    <row r="19" spans="2:40" ht="13.5">
      <c r="B19" s="13"/>
      <c r="C19" s="11" t="s">
        <v>67</v>
      </c>
      <c r="D19" s="347">
        <v>88119</v>
      </c>
      <c r="E19" s="347">
        <v>83380</v>
      </c>
      <c r="F19" s="347">
        <v>80190</v>
      </c>
      <c r="G19" s="347">
        <v>79547</v>
      </c>
      <c r="H19" s="347">
        <v>81421</v>
      </c>
      <c r="I19" s="347">
        <v>146649</v>
      </c>
      <c r="J19" s="347">
        <v>72425</v>
      </c>
      <c r="K19" s="347">
        <v>139942</v>
      </c>
      <c r="L19" s="347">
        <v>129040</v>
      </c>
      <c r="M19" s="347">
        <v>124015</v>
      </c>
      <c r="N19" s="347">
        <v>140408</v>
      </c>
      <c r="O19" s="347">
        <v>312793</v>
      </c>
      <c r="P19" s="347">
        <v>279317</v>
      </c>
      <c r="Q19" s="347">
        <v>281923</v>
      </c>
      <c r="R19" s="347">
        <v>112928</v>
      </c>
      <c r="S19" s="347">
        <v>106990</v>
      </c>
      <c r="T19" s="347">
        <v>161013</v>
      </c>
      <c r="U19" s="347">
        <v>58339</v>
      </c>
      <c r="V19" s="347">
        <v>54179</v>
      </c>
      <c r="W19" s="347">
        <v>76559</v>
      </c>
      <c r="X19" s="347">
        <v>79752</v>
      </c>
      <c r="Y19" s="347">
        <v>94576</v>
      </c>
      <c r="Z19" s="38" t="s">
        <v>20</v>
      </c>
      <c r="AA19" s="28" t="s">
        <v>20</v>
      </c>
      <c r="AB19" s="38" t="s">
        <v>20</v>
      </c>
      <c r="AC19" s="38" t="s">
        <v>20</v>
      </c>
      <c r="AD19" s="38" t="s">
        <v>20</v>
      </c>
      <c r="AE19" s="38" t="s">
        <v>20</v>
      </c>
      <c r="AF19" s="53" t="s">
        <v>20</v>
      </c>
      <c r="AG19" s="38" t="s">
        <v>20</v>
      </c>
      <c r="AH19" s="28" t="s">
        <v>20</v>
      </c>
      <c r="AI19" s="28" t="s">
        <v>20</v>
      </c>
      <c r="AJ19" s="28" t="s">
        <v>20</v>
      </c>
      <c r="AK19" s="38" t="s">
        <v>20</v>
      </c>
      <c r="AL19" s="38" t="s">
        <v>20</v>
      </c>
      <c r="AM19" s="504" t="s">
        <v>20</v>
      </c>
      <c r="AN19" s="83"/>
    </row>
    <row r="20" spans="2:40" ht="13.5">
      <c r="B20" s="4">
        <v>4</v>
      </c>
      <c r="C20" s="5" t="s">
        <v>18</v>
      </c>
      <c r="D20" s="444" t="s">
        <v>20</v>
      </c>
      <c r="E20" s="444" t="s">
        <v>20</v>
      </c>
      <c r="F20" s="444" t="s">
        <v>20</v>
      </c>
      <c r="G20" s="444" t="s">
        <v>20</v>
      </c>
      <c r="H20" s="444" t="s">
        <v>20</v>
      </c>
      <c r="I20" s="444" t="s">
        <v>20</v>
      </c>
      <c r="J20" s="444" t="s">
        <v>20</v>
      </c>
      <c r="K20" s="444" t="s">
        <v>20</v>
      </c>
      <c r="L20" s="444" t="s">
        <v>20</v>
      </c>
      <c r="M20" s="444" t="s">
        <v>20</v>
      </c>
      <c r="N20" s="444" t="s">
        <v>20</v>
      </c>
      <c r="O20" s="444" t="s">
        <v>20</v>
      </c>
      <c r="P20" s="444" t="s">
        <v>20</v>
      </c>
      <c r="Q20" s="444" t="s">
        <v>20</v>
      </c>
      <c r="R20" s="444" t="s">
        <v>20</v>
      </c>
      <c r="S20" s="444" t="s">
        <v>20</v>
      </c>
      <c r="T20" s="457" t="s">
        <v>20</v>
      </c>
      <c r="U20" s="457">
        <v>2644559</v>
      </c>
      <c r="V20" s="130">
        <v>2645662</v>
      </c>
      <c r="W20" s="130">
        <v>2798234</v>
      </c>
      <c r="X20" s="130">
        <v>2498516</v>
      </c>
      <c r="Y20" s="130">
        <v>2558015</v>
      </c>
      <c r="Z20" s="131">
        <v>2707986</v>
      </c>
      <c r="AA20" s="130">
        <v>3051497</v>
      </c>
      <c r="AB20" s="131">
        <v>3629910</v>
      </c>
      <c r="AC20" s="131">
        <v>4179820</v>
      </c>
      <c r="AD20" s="131">
        <v>3685731</v>
      </c>
      <c r="AE20" s="131">
        <v>4227786</v>
      </c>
      <c r="AF20" s="132">
        <v>4396403</v>
      </c>
      <c r="AG20" s="131">
        <v>4359526</v>
      </c>
      <c r="AH20" s="130">
        <v>4227477</v>
      </c>
      <c r="AI20" s="130">
        <v>4241957</v>
      </c>
      <c r="AJ20" s="130">
        <v>4134512</v>
      </c>
      <c r="AK20" s="131">
        <v>4411718</v>
      </c>
      <c r="AL20" s="131">
        <v>4703324</v>
      </c>
      <c r="AM20" s="510">
        <v>5053384</v>
      </c>
      <c r="AN20" s="129"/>
    </row>
    <row r="21" spans="2:40" ht="13.5">
      <c r="B21" s="14"/>
      <c r="C21" s="8" t="s">
        <v>18</v>
      </c>
      <c r="D21" s="441">
        <v>833745</v>
      </c>
      <c r="E21" s="441">
        <v>864176</v>
      </c>
      <c r="F21" s="441">
        <v>842860</v>
      </c>
      <c r="G21" s="441">
        <v>835954</v>
      </c>
      <c r="H21" s="441">
        <v>836069</v>
      </c>
      <c r="I21" s="441">
        <v>821726</v>
      </c>
      <c r="J21" s="441">
        <v>782686</v>
      </c>
      <c r="K21" s="441">
        <v>799781</v>
      </c>
      <c r="L21" s="441">
        <v>814572</v>
      </c>
      <c r="M21" s="441">
        <v>1024461</v>
      </c>
      <c r="N21" s="441">
        <v>1196144</v>
      </c>
      <c r="O21" s="441">
        <v>1104209</v>
      </c>
      <c r="P21" s="441">
        <v>1107333</v>
      </c>
      <c r="Q21" s="441">
        <v>1109277</v>
      </c>
      <c r="R21" s="441">
        <v>1111700</v>
      </c>
      <c r="S21" s="441">
        <v>1112385</v>
      </c>
      <c r="T21" s="471">
        <v>1112940</v>
      </c>
      <c r="U21" s="409" t="s">
        <v>20</v>
      </c>
      <c r="V21" s="28" t="s">
        <v>20</v>
      </c>
      <c r="W21" s="28" t="s">
        <v>20</v>
      </c>
      <c r="X21" s="28" t="s">
        <v>20</v>
      </c>
      <c r="Y21" s="28" t="s">
        <v>20</v>
      </c>
      <c r="Z21" s="38" t="s">
        <v>20</v>
      </c>
      <c r="AA21" s="2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28" t="s">
        <v>20</v>
      </c>
      <c r="AK21" s="38" t="s">
        <v>20</v>
      </c>
      <c r="AL21" s="38" t="s">
        <v>20</v>
      </c>
      <c r="AM21" s="504" t="s">
        <v>20</v>
      </c>
      <c r="AN21" s="83"/>
    </row>
    <row r="22" spans="2:40" ht="13.5">
      <c r="B22" s="9"/>
      <c r="C22" s="10" t="s">
        <v>64</v>
      </c>
      <c r="D22" s="442">
        <v>250136</v>
      </c>
      <c r="E22" s="442">
        <v>248855</v>
      </c>
      <c r="F22" s="442">
        <v>248855</v>
      </c>
      <c r="G22" s="442">
        <v>248855</v>
      </c>
      <c r="H22" s="442">
        <v>225710</v>
      </c>
      <c r="I22" s="442">
        <v>253418</v>
      </c>
      <c r="J22" s="442">
        <v>252865</v>
      </c>
      <c r="K22" s="442">
        <v>252708</v>
      </c>
      <c r="L22" s="442">
        <v>250556</v>
      </c>
      <c r="M22" s="442">
        <v>250076</v>
      </c>
      <c r="N22" s="442">
        <v>250076</v>
      </c>
      <c r="O22" s="442">
        <v>250076</v>
      </c>
      <c r="P22" s="442">
        <v>250076</v>
      </c>
      <c r="Q22" s="442">
        <v>250076</v>
      </c>
      <c r="R22" s="442">
        <v>250079</v>
      </c>
      <c r="S22" s="442">
        <v>250079</v>
      </c>
      <c r="T22" s="352">
        <v>240594</v>
      </c>
      <c r="U22" s="28" t="s">
        <v>20</v>
      </c>
      <c r="V22" s="28" t="s">
        <v>20</v>
      </c>
      <c r="W22" s="28" t="s">
        <v>20</v>
      </c>
      <c r="X22" s="28" t="s">
        <v>20</v>
      </c>
      <c r="Y22" s="28" t="s">
        <v>20</v>
      </c>
      <c r="Z22" s="38" t="s">
        <v>20</v>
      </c>
      <c r="AA22" s="28" t="s">
        <v>20</v>
      </c>
      <c r="AB22" s="3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28" t="s">
        <v>20</v>
      </c>
      <c r="AK22" s="38" t="s">
        <v>20</v>
      </c>
      <c r="AL22" s="38" t="s">
        <v>20</v>
      </c>
      <c r="AM22" s="504" t="s">
        <v>20</v>
      </c>
      <c r="AN22" s="83"/>
    </row>
    <row r="23" spans="2:40" ht="13.5">
      <c r="B23" s="9"/>
      <c r="C23" s="10" t="s">
        <v>66</v>
      </c>
      <c r="D23" s="442">
        <v>156457</v>
      </c>
      <c r="E23" s="442">
        <v>156457</v>
      </c>
      <c r="F23" s="442">
        <v>156457</v>
      </c>
      <c r="G23" s="442">
        <v>168427</v>
      </c>
      <c r="H23" s="442">
        <v>161847</v>
      </c>
      <c r="I23" s="442">
        <v>148390</v>
      </c>
      <c r="J23" s="442">
        <v>111226</v>
      </c>
      <c r="K23" s="442">
        <v>113199</v>
      </c>
      <c r="L23" s="442">
        <v>162165</v>
      </c>
      <c r="M23" s="442">
        <v>138615</v>
      </c>
      <c r="N23" s="442">
        <v>151094</v>
      </c>
      <c r="O23" s="442">
        <v>196543</v>
      </c>
      <c r="P23" s="442">
        <v>170623</v>
      </c>
      <c r="Q23" s="442">
        <v>136675</v>
      </c>
      <c r="R23" s="442">
        <v>77074</v>
      </c>
      <c r="S23" s="442">
        <v>30601</v>
      </c>
      <c r="T23" s="352">
        <v>40455</v>
      </c>
      <c r="U23" s="28" t="s">
        <v>20</v>
      </c>
      <c r="V23" s="28" t="s">
        <v>20</v>
      </c>
      <c r="W23" s="28" t="s">
        <v>20</v>
      </c>
      <c r="X23" s="28" t="s">
        <v>20</v>
      </c>
      <c r="Y23" s="28" t="s">
        <v>20</v>
      </c>
      <c r="Z23" s="38" t="s">
        <v>20</v>
      </c>
      <c r="AA23" s="28" t="s">
        <v>20</v>
      </c>
      <c r="AB23" s="3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28" t="s">
        <v>20</v>
      </c>
      <c r="AK23" s="38" t="s">
        <v>20</v>
      </c>
      <c r="AL23" s="38" t="s">
        <v>20</v>
      </c>
      <c r="AM23" s="504" t="s">
        <v>20</v>
      </c>
      <c r="AN23" s="83"/>
    </row>
    <row r="24" spans="2:40" ht="13.5">
      <c r="B24" s="9"/>
      <c r="C24" s="10" t="s">
        <v>68</v>
      </c>
      <c r="D24" s="442">
        <v>28775</v>
      </c>
      <c r="E24" s="442">
        <v>28775</v>
      </c>
      <c r="F24" s="442">
        <v>27519</v>
      </c>
      <c r="G24" s="442">
        <v>27519</v>
      </c>
      <c r="H24" s="442">
        <v>27519</v>
      </c>
      <c r="I24" s="442">
        <v>27519</v>
      </c>
      <c r="J24" s="442">
        <v>27519</v>
      </c>
      <c r="K24" s="442">
        <v>28074</v>
      </c>
      <c r="L24" s="442">
        <v>28202</v>
      </c>
      <c r="M24" s="442">
        <v>28537</v>
      </c>
      <c r="N24" s="442">
        <v>18570</v>
      </c>
      <c r="O24" s="442">
        <v>8646</v>
      </c>
      <c r="P24" s="442">
        <v>8668</v>
      </c>
      <c r="Q24" s="442">
        <v>111678</v>
      </c>
      <c r="R24" s="442">
        <v>161938</v>
      </c>
      <c r="S24" s="442">
        <v>138486</v>
      </c>
      <c r="T24" s="352">
        <v>142488</v>
      </c>
      <c r="U24" s="28" t="s">
        <v>20</v>
      </c>
      <c r="V24" s="28" t="s">
        <v>20</v>
      </c>
      <c r="W24" s="28" t="s">
        <v>20</v>
      </c>
      <c r="X24" s="28" t="s">
        <v>20</v>
      </c>
      <c r="Y24" s="28" t="s">
        <v>20</v>
      </c>
      <c r="Z24" s="38" t="s">
        <v>20</v>
      </c>
      <c r="AA24" s="2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28" t="s">
        <v>20</v>
      </c>
      <c r="AK24" s="38" t="s">
        <v>20</v>
      </c>
      <c r="AL24" s="38" t="s">
        <v>20</v>
      </c>
      <c r="AM24" s="504" t="s">
        <v>20</v>
      </c>
      <c r="AN24" s="83"/>
    </row>
    <row r="25" spans="2:40" ht="13.5">
      <c r="B25" s="9"/>
      <c r="C25" s="10" t="s">
        <v>69</v>
      </c>
      <c r="D25" s="442">
        <v>272162</v>
      </c>
      <c r="E25" s="442">
        <v>244809</v>
      </c>
      <c r="F25" s="442">
        <v>255330</v>
      </c>
      <c r="G25" s="442">
        <v>264896</v>
      </c>
      <c r="H25" s="442">
        <v>264830</v>
      </c>
      <c r="I25" s="442">
        <v>205844</v>
      </c>
      <c r="J25" s="442">
        <v>101164</v>
      </c>
      <c r="K25" s="442">
        <v>112834</v>
      </c>
      <c r="L25" s="442">
        <v>103795</v>
      </c>
      <c r="M25" s="442">
        <v>87847</v>
      </c>
      <c r="N25" s="442">
        <v>81063</v>
      </c>
      <c r="O25" s="442">
        <v>102621</v>
      </c>
      <c r="P25" s="442">
        <v>144638</v>
      </c>
      <c r="Q25" s="442">
        <v>165529</v>
      </c>
      <c r="R25" s="442">
        <v>231027</v>
      </c>
      <c r="S25" s="442">
        <v>123552</v>
      </c>
      <c r="T25" s="352">
        <v>201509</v>
      </c>
      <c r="U25" s="28" t="s">
        <v>20</v>
      </c>
      <c r="V25" s="28" t="s">
        <v>20</v>
      </c>
      <c r="W25" s="28" t="s">
        <v>20</v>
      </c>
      <c r="X25" s="28" t="s">
        <v>20</v>
      </c>
      <c r="Y25" s="28" t="s">
        <v>20</v>
      </c>
      <c r="Z25" s="38" t="s">
        <v>20</v>
      </c>
      <c r="AA25" s="28" t="s">
        <v>20</v>
      </c>
      <c r="AB25" s="3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28" t="s">
        <v>20</v>
      </c>
      <c r="AK25" s="38" t="s">
        <v>20</v>
      </c>
      <c r="AL25" s="38" t="s">
        <v>20</v>
      </c>
      <c r="AM25" s="504" t="s">
        <v>20</v>
      </c>
      <c r="AN25" s="83"/>
    </row>
    <row r="26" spans="2:40" ht="13.5">
      <c r="B26" s="9"/>
      <c r="C26" s="10" t="s">
        <v>70</v>
      </c>
      <c r="D26" s="442">
        <v>19215</v>
      </c>
      <c r="E26" s="442">
        <v>19215</v>
      </c>
      <c r="F26" s="442">
        <v>8744</v>
      </c>
      <c r="G26" s="442">
        <v>9286</v>
      </c>
      <c r="H26" s="442">
        <v>9671</v>
      </c>
      <c r="I26" s="442">
        <v>10295</v>
      </c>
      <c r="J26" s="442">
        <v>16999</v>
      </c>
      <c r="K26" s="442">
        <v>37087</v>
      </c>
      <c r="L26" s="442">
        <v>31765</v>
      </c>
      <c r="M26" s="442">
        <v>31867</v>
      </c>
      <c r="N26" s="442">
        <v>30377</v>
      </c>
      <c r="O26" s="442">
        <v>30514</v>
      </c>
      <c r="P26" s="442">
        <v>32190</v>
      </c>
      <c r="Q26" s="442">
        <v>54030</v>
      </c>
      <c r="R26" s="442">
        <v>77176</v>
      </c>
      <c r="S26" s="442">
        <v>120767</v>
      </c>
      <c r="T26" s="352">
        <v>196607</v>
      </c>
      <c r="U26" s="28" t="s">
        <v>20</v>
      </c>
      <c r="V26" s="28" t="s">
        <v>20</v>
      </c>
      <c r="W26" s="28" t="s">
        <v>20</v>
      </c>
      <c r="X26" s="28" t="s">
        <v>20</v>
      </c>
      <c r="Y26" s="28" t="s">
        <v>20</v>
      </c>
      <c r="Z26" s="38" t="s">
        <v>20</v>
      </c>
      <c r="AA26" s="28" t="s">
        <v>20</v>
      </c>
      <c r="AB26" s="3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28" t="s">
        <v>20</v>
      </c>
      <c r="AK26" s="38" t="s">
        <v>20</v>
      </c>
      <c r="AL26" s="38" t="s">
        <v>20</v>
      </c>
      <c r="AM26" s="504" t="s">
        <v>20</v>
      </c>
      <c r="AN26" s="83"/>
    </row>
    <row r="27" spans="2:40" ht="13.5">
      <c r="B27" s="4"/>
      <c r="C27" s="11" t="s">
        <v>71</v>
      </c>
      <c r="D27" s="443">
        <v>30000</v>
      </c>
      <c r="E27" s="443">
        <v>30000</v>
      </c>
      <c r="F27" s="443">
        <v>30000</v>
      </c>
      <c r="G27" s="443">
        <v>68000</v>
      </c>
      <c r="H27" s="443">
        <v>112000</v>
      </c>
      <c r="I27" s="443">
        <v>114500</v>
      </c>
      <c r="J27" s="443">
        <v>118316</v>
      </c>
      <c r="K27" s="443">
        <v>120476</v>
      </c>
      <c r="L27" s="443">
        <v>121414</v>
      </c>
      <c r="M27" s="443">
        <v>120822</v>
      </c>
      <c r="N27" s="443">
        <v>121335</v>
      </c>
      <c r="O27" s="443">
        <v>116759</v>
      </c>
      <c r="P27" s="443">
        <v>116987</v>
      </c>
      <c r="Q27" s="443">
        <v>117193</v>
      </c>
      <c r="R27" s="443">
        <v>117329</v>
      </c>
      <c r="S27" s="443">
        <v>110414</v>
      </c>
      <c r="T27" s="468">
        <v>110484</v>
      </c>
      <c r="U27" s="50" t="s">
        <v>20</v>
      </c>
      <c r="V27" s="28" t="s">
        <v>20</v>
      </c>
      <c r="W27" s="28" t="s">
        <v>20</v>
      </c>
      <c r="X27" s="28" t="s">
        <v>20</v>
      </c>
      <c r="Y27" s="28" t="s">
        <v>20</v>
      </c>
      <c r="Z27" s="38" t="s">
        <v>20</v>
      </c>
      <c r="AA27" s="28" t="s">
        <v>20</v>
      </c>
      <c r="AB27" s="38" t="s">
        <v>20</v>
      </c>
      <c r="AC27" s="38" t="s">
        <v>20</v>
      </c>
      <c r="AD27" s="38" t="s">
        <v>20</v>
      </c>
      <c r="AE27" s="38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28" t="s">
        <v>20</v>
      </c>
      <c r="AK27" s="38" t="s">
        <v>20</v>
      </c>
      <c r="AL27" s="38" t="s">
        <v>20</v>
      </c>
      <c r="AM27" s="504" t="s">
        <v>20</v>
      </c>
      <c r="AN27" s="83"/>
    </row>
    <row r="28" spans="2:40" ht="13.5">
      <c r="B28" s="4">
        <v>5</v>
      </c>
      <c r="C28" s="15" t="s">
        <v>21</v>
      </c>
      <c r="D28" s="357">
        <v>902840</v>
      </c>
      <c r="E28" s="357">
        <v>999914</v>
      </c>
      <c r="F28" s="357">
        <v>1147802</v>
      </c>
      <c r="G28" s="357">
        <v>1187458</v>
      </c>
      <c r="H28" s="357">
        <v>1194558</v>
      </c>
      <c r="I28" s="357">
        <v>1387978</v>
      </c>
      <c r="J28" s="357">
        <v>1390686</v>
      </c>
      <c r="K28" s="357">
        <v>1540922</v>
      </c>
      <c r="L28" s="357">
        <v>1845155</v>
      </c>
      <c r="M28" s="357">
        <v>1709110</v>
      </c>
      <c r="N28" s="357">
        <v>2427921</v>
      </c>
      <c r="O28" s="357">
        <v>2299980</v>
      </c>
      <c r="P28" s="357">
        <v>2798756</v>
      </c>
      <c r="Q28" s="357">
        <v>3029375</v>
      </c>
      <c r="R28" s="357">
        <v>3111186</v>
      </c>
      <c r="S28" s="357">
        <v>2254435</v>
      </c>
      <c r="T28" s="345">
        <v>2312488</v>
      </c>
      <c r="U28" s="345">
        <v>3114541</v>
      </c>
      <c r="V28" s="345">
        <v>4330375</v>
      </c>
      <c r="W28" s="345">
        <v>4164088</v>
      </c>
      <c r="X28" s="345">
        <v>3722549</v>
      </c>
      <c r="Y28" s="345">
        <v>3360572</v>
      </c>
      <c r="Z28" s="357">
        <v>3025302</v>
      </c>
      <c r="AA28" s="345">
        <v>3528456</v>
      </c>
      <c r="AB28" s="357">
        <v>4493945</v>
      </c>
      <c r="AC28" s="357">
        <v>5102942</v>
      </c>
      <c r="AD28" s="357">
        <v>5458116</v>
      </c>
      <c r="AE28" s="357">
        <v>5451837</v>
      </c>
      <c r="AF28" s="371">
        <v>5317132</v>
      </c>
      <c r="AG28" s="357">
        <v>4838722</v>
      </c>
      <c r="AH28" s="345">
        <v>3689188</v>
      </c>
      <c r="AI28" s="345">
        <v>3162837</v>
      </c>
      <c r="AJ28" s="345">
        <v>2998048</v>
      </c>
      <c r="AK28" s="357">
        <v>2780415</v>
      </c>
      <c r="AL28" s="357">
        <v>3172977</v>
      </c>
      <c r="AM28" s="555">
        <v>3459283</v>
      </c>
      <c r="AN28" s="367"/>
    </row>
    <row r="29" spans="2:40" ht="13.5">
      <c r="B29" s="4">
        <v>6</v>
      </c>
      <c r="C29" s="15" t="s">
        <v>22</v>
      </c>
      <c r="D29" s="358">
        <v>1485537</v>
      </c>
      <c r="E29" s="358">
        <v>1468537</v>
      </c>
      <c r="F29" s="358">
        <v>1301059</v>
      </c>
      <c r="G29" s="358">
        <v>965577</v>
      </c>
      <c r="H29" s="358">
        <v>1627402</v>
      </c>
      <c r="I29" s="358">
        <v>1240941</v>
      </c>
      <c r="J29" s="358">
        <v>1217625</v>
      </c>
      <c r="K29" s="358">
        <v>1144390</v>
      </c>
      <c r="L29" s="358">
        <v>1209501</v>
      </c>
      <c r="M29" s="358">
        <v>1287763</v>
      </c>
      <c r="N29" s="358">
        <v>1209663</v>
      </c>
      <c r="O29" s="358">
        <v>1004225</v>
      </c>
      <c r="P29" s="358">
        <v>1159474</v>
      </c>
      <c r="Q29" s="358">
        <v>1665811</v>
      </c>
      <c r="R29" s="358">
        <v>1941538</v>
      </c>
      <c r="S29" s="358">
        <v>2130720</v>
      </c>
      <c r="T29" s="348">
        <v>2250007</v>
      </c>
      <c r="U29" s="348">
        <v>1874060</v>
      </c>
      <c r="V29" s="348">
        <v>2069480</v>
      </c>
      <c r="W29" s="348">
        <v>2073351</v>
      </c>
      <c r="X29" s="348">
        <v>2201249</v>
      </c>
      <c r="Y29" s="348">
        <v>2367930</v>
      </c>
      <c r="Z29" s="358">
        <v>2226366</v>
      </c>
      <c r="AA29" s="348">
        <v>2480562</v>
      </c>
      <c r="AB29" s="358">
        <v>2541723</v>
      </c>
      <c r="AC29" s="358">
        <v>2749609</v>
      </c>
      <c r="AD29" s="358">
        <v>2752116</v>
      </c>
      <c r="AE29" s="358">
        <v>2158579</v>
      </c>
      <c r="AF29" s="371">
        <v>2207033</v>
      </c>
      <c r="AG29" s="357">
        <v>1793668</v>
      </c>
      <c r="AH29" s="345">
        <v>1912911</v>
      </c>
      <c r="AI29" s="345">
        <v>1923748</v>
      </c>
      <c r="AJ29" s="345">
        <v>2014153</v>
      </c>
      <c r="AK29" s="357">
        <v>2154445</v>
      </c>
      <c r="AL29" s="357">
        <v>2394777</v>
      </c>
      <c r="AM29" s="555">
        <v>2675388</v>
      </c>
      <c r="AN29" s="368"/>
    </row>
    <row r="30" spans="2:40" ht="13.5">
      <c r="B30" s="4">
        <v>7</v>
      </c>
      <c r="C30" s="15" t="s">
        <v>23</v>
      </c>
      <c r="D30" s="444" t="s">
        <v>20</v>
      </c>
      <c r="E30" s="444" t="s">
        <v>20</v>
      </c>
      <c r="F30" s="444" t="s">
        <v>20</v>
      </c>
      <c r="G30" s="444" t="s">
        <v>20</v>
      </c>
      <c r="H30" s="444" t="s">
        <v>20</v>
      </c>
      <c r="I30" s="444" t="s">
        <v>20</v>
      </c>
      <c r="J30" s="444" t="s">
        <v>20</v>
      </c>
      <c r="K30" s="444" t="s">
        <v>20</v>
      </c>
      <c r="L30" s="444" t="s">
        <v>20</v>
      </c>
      <c r="M30" s="444" t="s">
        <v>20</v>
      </c>
      <c r="N30" s="444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57" t="s">
        <v>20</v>
      </c>
      <c r="U30" s="457" t="s">
        <v>20</v>
      </c>
      <c r="V30" s="130">
        <v>2406819</v>
      </c>
      <c r="W30" s="348">
        <v>2395466</v>
      </c>
      <c r="X30" s="348">
        <v>2603190</v>
      </c>
      <c r="Y30" s="348">
        <v>2899420</v>
      </c>
      <c r="Z30" s="358">
        <v>3173970</v>
      </c>
      <c r="AA30" s="348">
        <v>5454196</v>
      </c>
      <c r="AB30" s="358">
        <v>6270436</v>
      </c>
      <c r="AC30" s="358">
        <v>7038362</v>
      </c>
      <c r="AD30" s="358">
        <v>7683518</v>
      </c>
      <c r="AE30" s="358">
        <v>7652871</v>
      </c>
      <c r="AF30" s="371">
        <v>8107708</v>
      </c>
      <c r="AG30" s="357">
        <v>8809383</v>
      </c>
      <c r="AH30" s="345">
        <v>9591833</v>
      </c>
      <c r="AI30" s="345">
        <v>8762557</v>
      </c>
      <c r="AJ30" s="345">
        <v>8718081</v>
      </c>
      <c r="AK30" s="357">
        <v>7554356</v>
      </c>
      <c r="AL30" s="357">
        <v>8162427</v>
      </c>
      <c r="AM30" s="555">
        <v>9372605</v>
      </c>
      <c r="AN30" s="368"/>
    </row>
    <row r="31" spans="2:40" ht="13.5">
      <c r="B31" s="12"/>
      <c r="C31" s="36" t="s">
        <v>23</v>
      </c>
      <c r="D31" s="358">
        <v>1306772</v>
      </c>
      <c r="E31" s="358">
        <v>1245648</v>
      </c>
      <c r="F31" s="358">
        <v>1339470</v>
      </c>
      <c r="G31" s="358">
        <v>1279635</v>
      </c>
      <c r="H31" s="358">
        <v>579641</v>
      </c>
      <c r="I31" s="358">
        <v>613442</v>
      </c>
      <c r="J31" s="358">
        <v>831354</v>
      </c>
      <c r="K31" s="358">
        <v>595565</v>
      </c>
      <c r="L31" s="358">
        <v>757061</v>
      </c>
      <c r="M31" s="358">
        <v>1293673</v>
      </c>
      <c r="N31" s="450">
        <v>1021940</v>
      </c>
      <c r="O31" s="450">
        <v>1266911</v>
      </c>
      <c r="P31" s="450">
        <v>1177420</v>
      </c>
      <c r="Q31" s="450">
        <v>1177174</v>
      </c>
      <c r="R31" s="450">
        <v>817286</v>
      </c>
      <c r="S31" s="450">
        <v>787317</v>
      </c>
      <c r="T31" s="351">
        <v>1065947</v>
      </c>
      <c r="U31" s="351">
        <v>865743</v>
      </c>
      <c r="V31" s="349" t="s">
        <v>20</v>
      </c>
      <c r="W31" s="27" t="s">
        <v>20</v>
      </c>
      <c r="X31" s="27" t="s">
        <v>20</v>
      </c>
      <c r="Y31" s="27" t="s">
        <v>20</v>
      </c>
      <c r="Z31" s="37" t="s">
        <v>20</v>
      </c>
      <c r="AA31" s="27" t="s">
        <v>20</v>
      </c>
      <c r="AB31" s="37" t="s">
        <v>20</v>
      </c>
      <c r="AC31" s="37" t="s">
        <v>20</v>
      </c>
      <c r="AD31" s="37" t="s">
        <v>20</v>
      </c>
      <c r="AE31" s="37" t="s">
        <v>20</v>
      </c>
      <c r="AF31" s="52" t="s">
        <v>20</v>
      </c>
      <c r="AG31" s="37" t="s">
        <v>20</v>
      </c>
      <c r="AH31" s="27" t="s">
        <v>20</v>
      </c>
      <c r="AI31" s="27" t="s">
        <v>20</v>
      </c>
      <c r="AJ31" s="27" t="s">
        <v>20</v>
      </c>
      <c r="AK31" s="37" t="s">
        <v>20</v>
      </c>
      <c r="AL31" s="37" t="s">
        <v>20</v>
      </c>
      <c r="AM31" s="503" t="s">
        <v>20</v>
      </c>
      <c r="AN31" s="82"/>
    </row>
    <row r="32" spans="2:40" ht="13.5">
      <c r="B32" s="16"/>
      <c r="C32" s="10" t="s">
        <v>35</v>
      </c>
      <c r="D32" s="462">
        <v>191452</v>
      </c>
      <c r="E32" s="462">
        <v>190743</v>
      </c>
      <c r="F32" s="462">
        <v>190615</v>
      </c>
      <c r="G32" s="462">
        <v>137605</v>
      </c>
      <c r="H32" s="462">
        <v>211918</v>
      </c>
      <c r="I32" s="462">
        <v>280180</v>
      </c>
      <c r="J32" s="462">
        <v>378707</v>
      </c>
      <c r="K32" s="462">
        <v>449777</v>
      </c>
      <c r="L32" s="462">
        <v>339143</v>
      </c>
      <c r="M32" s="462">
        <v>346106</v>
      </c>
      <c r="N32" s="462">
        <v>380138</v>
      </c>
      <c r="O32" s="462">
        <v>346162</v>
      </c>
      <c r="P32" s="462">
        <v>373561</v>
      </c>
      <c r="Q32" s="462">
        <v>353175</v>
      </c>
      <c r="R32" s="462">
        <v>323745</v>
      </c>
      <c r="S32" s="462">
        <v>322295</v>
      </c>
      <c r="T32" s="462">
        <v>296988</v>
      </c>
      <c r="U32" s="462">
        <v>405695</v>
      </c>
      <c r="V32" s="350" t="s">
        <v>20</v>
      </c>
      <c r="W32" s="28" t="s">
        <v>20</v>
      </c>
      <c r="X32" s="28" t="s">
        <v>20</v>
      </c>
      <c r="Y32" s="28" t="s">
        <v>20</v>
      </c>
      <c r="Z32" s="38" t="s">
        <v>20</v>
      </c>
      <c r="AA32" s="28" t="s">
        <v>20</v>
      </c>
      <c r="AB32" s="3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2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352">
        <v>408520</v>
      </c>
      <c r="E33" s="352">
        <v>403520</v>
      </c>
      <c r="F33" s="352">
        <v>403520</v>
      </c>
      <c r="G33" s="352">
        <v>403520</v>
      </c>
      <c r="H33" s="352">
        <v>403520</v>
      </c>
      <c r="I33" s="352">
        <v>399097</v>
      </c>
      <c r="J33" s="352">
        <v>393835</v>
      </c>
      <c r="K33" s="352">
        <v>231716</v>
      </c>
      <c r="L33" s="352">
        <v>258172</v>
      </c>
      <c r="M33" s="352">
        <v>381383</v>
      </c>
      <c r="N33" s="352">
        <v>395397</v>
      </c>
      <c r="O33" s="352">
        <v>382264</v>
      </c>
      <c r="P33" s="352">
        <v>392683</v>
      </c>
      <c r="Q33" s="352">
        <v>284797</v>
      </c>
      <c r="R33" s="352">
        <v>224723</v>
      </c>
      <c r="S33" s="352">
        <v>202397</v>
      </c>
      <c r="T33" s="352">
        <v>272304</v>
      </c>
      <c r="U33" s="352">
        <v>619849</v>
      </c>
      <c r="V33" s="28" t="s">
        <v>20</v>
      </c>
      <c r="W33" s="28" t="s">
        <v>20</v>
      </c>
      <c r="X33" s="28" t="s">
        <v>20</v>
      </c>
      <c r="Y33" s="28" t="s">
        <v>20</v>
      </c>
      <c r="Z33" s="38" t="s">
        <v>20</v>
      </c>
      <c r="AA33" s="28" t="s">
        <v>20</v>
      </c>
      <c r="AB33" s="3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2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352">
        <v>39945</v>
      </c>
      <c r="E34" s="352">
        <v>40500</v>
      </c>
      <c r="F34" s="352">
        <v>40500</v>
      </c>
      <c r="G34" s="352">
        <v>42000</v>
      </c>
      <c r="H34" s="352">
        <v>44000</v>
      </c>
      <c r="I34" s="352">
        <v>47000</v>
      </c>
      <c r="J34" s="352">
        <v>67000</v>
      </c>
      <c r="K34" s="352">
        <v>67000</v>
      </c>
      <c r="L34" s="352">
        <v>70000</v>
      </c>
      <c r="M34" s="352">
        <v>100800</v>
      </c>
      <c r="N34" s="352">
        <v>102010</v>
      </c>
      <c r="O34" s="352">
        <v>103235</v>
      </c>
      <c r="P34" s="352">
        <v>104010</v>
      </c>
      <c r="Q34" s="352">
        <v>105000</v>
      </c>
      <c r="R34" s="352">
        <v>105300</v>
      </c>
      <c r="S34" s="352">
        <v>75500</v>
      </c>
      <c r="T34" s="352">
        <v>75504</v>
      </c>
      <c r="U34" s="352">
        <v>75514</v>
      </c>
      <c r="V34" s="28" t="s">
        <v>20</v>
      </c>
      <c r="W34" s="28" t="s">
        <v>20</v>
      </c>
      <c r="X34" s="28" t="s">
        <v>20</v>
      </c>
      <c r="Y34" s="28" t="s">
        <v>20</v>
      </c>
      <c r="Z34" s="38" t="s">
        <v>20</v>
      </c>
      <c r="AA34" s="28" t="s">
        <v>20</v>
      </c>
      <c r="AB34" s="3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2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352">
        <v>526705</v>
      </c>
      <c r="E35" s="352">
        <v>526637</v>
      </c>
      <c r="F35" s="352">
        <v>526076</v>
      </c>
      <c r="G35" s="352">
        <v>523122</v>
      </c>
      <c r="H35" s="352">
        <v>520202</v>
      </c>
      <c r="I35" s="352">
        <v>447095</v>
      </c>
      <c r="J35" s="352">
        <v>390510</v>
      </c>
      <c r="K35" s="352">
        <v>198692</v>
      </c>
      <c r="L35" s="352">
        <v>203271</v>
      </c>
      <c r="M35" s="352">
        <v>205029</v>
      </c>
      <c r="N35" s="352">
        <v>305954</v>
      </c>
      <c r="O35" s="352">
        <v>307281</v>
      </c>
      <c r="P35" s="352">
        <v>308061</v>
      </c>
      <c r="Q35" s="352">
        <v>308530</v>
      </c>
      <c r="R35" s="352">
        <v>308841</v>
      </c>
      <c r="S35" s="352">
        <v>318990</v>
      </c>
      <c r="T35" s="352">
        <v>240584</v>
      </c>
      <c r="U35" s="352">
        <v>226099</v>
      </c>
      <c r="V35" s="28" t="s">
        <v>20</v>
      </c>
      <c r="W35" s="28" t="s">
        <v>20</v>
      </c>
      <c r="X35" s="28" t="s">
        <v>20</v>
      </c>
      <c r="Y35" s="28" t="s">
        <v>20</v>
      </c>
      <c r="Z35" s="38" t="s">
        <v>20</v>
      </c>
      <c r="AA35" s="28" t="s">
        <v>20</v>
      </c>
      <c r="AB35" s="38" t="s">
        <v>20</v>
      </c>
      <c r="AC35" s="38" t="s">
        <v>20</v>
      </c>
      <c r="AD35" s="38" t="s">
        <v>20</v>
      </c>
      <c r="AE35" s="38" t="s">
        <v>20</v>
      </c>
      <c r="AF35" s="53" t="s">
        <v>20</v>
      </c>
      <c r="AG35" s="38" t="s">
        <v>20</v>
      </c>
      <c r="AH35" s="28" t="s">
        <v>20</v>
      </c>
      <c r="AI35" s="28" t="s">
        <v>20</v>
      </c>
      <c r="AJ35" s="28" t="s">
        <v>20</v>
      </c>
      <c r="AK35" s="38" t="s">
        <v>20</v>
      </c>
      <c r="AL35" s="38" t="s">
        <v>20</v>
      </c>
      <c r="AM35" s="504" t="s">
        <v>20</v>
      </c>
      <c r="AN35" s="83"/>
    </row>
    <row r="36" spans="2:40" ht="13.5">
      <c r="B36" s="16"/>
      <c r="C36" s="10" t="s">
        <v>39</v>
      </c>
      <c r="D36" s="352">
        <v>679800</v>
      </c>
      <c r="E36" s="352">
        <v>500000</v>
      </c>
      <c r="F36" s="352">
        <v>500000</v>
      </c>
      <c r="G36" s="352">
        <v>500000</v>
      </c>
      <c r="H36" s="352">
        <v>500000</v>
      </c>
      <c r="I36" s="352">
        <v>568017</v>
      </c>
      <c r="J36" s="352">
        <v>520886</v>
      </c>
      <c r="K36" s="352">
        <v>694135</v>
      </c>
      <c r="L36" s="352">
        <v>764009</v>
      </c>
      <c r="M36" s="352">
        <v>757320</v>
      </c>
      <c r="N36" s="352">
        <v>728171</v>
      </c>
      <c r="O36" s="352">
        <v>650772</v>
      </c>
      <c r="P36" s="352">
        <v>612072</v>
      </c>
      <c r="Q36" s="352">
        <v>612863</v>
      </c>
      <c r="R36" s="352">
        <v>613459</v>
      </c>
      <c r="S36" s="352">
        <v>553685</v>
      </c>
      <c r="T36" s="352">
        <v>752653</v>
      </c>
      <c r="U36" s="352">
        <v>517659</v>
      </c>
      <c r="V36" s="28" t="s">
        <v>20</v>
      </c>
      <c r="W36" s="28" t="s">
        <v>20</v>
      </c>
      <c r="X36" s="28" t="s">
        <v>20</v>
      </c>
      <c r="Y36" s="28" t="s">
        <v>20</v>
      </c>
      <c r="Z36" s="38" t="s">
        <v>20</v>
      </c>
      <c r="AA36" s="28" t="s">
        <v>20</v>
      </c>
      <c r="AB36" s="38" t="s">
        <v>20</v>
      </c>
      <c r="AC36" s="38" t="s">
        <v>20</v>
      </c>
      <c r="AD36" s="38" t="s">
        <v>20</v>
      </c>
      <c r="AE36" s="38" t="s">
        <v>20</v>
      </c>
      <c r="AF36" s="53" t="s">
        <v>20</v>
      </c>
      <c r="AG36" s="38" t="s">
        <v>20</v>
      </c>
      <c r="AH36" s="28" t="s">
        <v>20</v>
      </c>
      <c r="AI36" s="28" t="s">
        <v>20</v>
      </c>
      <c r="AJ36" s="28" t="s">
        <v>20</v>
      </c>
      <c r="AK36" s="38" t="s">
        <v>20</v>
      </c>
      <c r="AL36" s="38" t="s">
        <v>20</v>
      </c>
      <c r="AM36" s="504" t="s">
        <v>20</v>
      </c>
      <c r="AN36" s="83"/>
    </row>
    <row r="37" spans="2:40" ht="13.5">
      <c r="B37" s="16"/>
      <c r="C37" s="10" t="s">
        <v>41</v>
      </c>
      <c r="D37" s="352">
        <v>242364</v>
      </c>
      <c r="E37" s="352">
        <v>242363</v>
      </c>
      <c r="F37" s="352">
        <v>242363</v>
      </c>
      <c r="G37" s="352">
        <v>242363</v>
      </c>
      <c r="H37" s="352">
        <v>242363</v>
      </c>
      <c r="I37" s="352">
        <v>242363</v>
      </c>
      <c r="J37" s="352">
        <v>241363</v>
      </c>
      <c r="K37" s="352">
        <v>241363</v>
      </c>
      <c r="L37" s="352">
        <v>241363</v>
      </c>
      <c r="M37" s="352">
        <v>241363</v>
      </c>
      <c r="N37" s="352">
        <v>241363</v>
      </c>
      <c r="O37" s="352">
        <v>241363</v>
      </c>
      <c r="P37" s="352">
        <v>241363</v>
      </c>
      <c r="Q37" s="352">
        <v>241363</v>
      </c>
      <c r="R37" s="352">
        <v>241363</v>
      </c>
      <c r="S37" s="352">
        <v>241364</v>
      </c>
      <c r="T37" s="352">
        <v>199045</v>
      </c>
      <c r="U37" s="352">
        <v>206943</v>
      </c>
      <c r="V37" s="28" t="s">
        <v>20</v>
      </c>
      <c r="W37" s="28" t="s">
        <v>20</v>
      </c>
      <c r="X37" s="28" t="s">
        <v>20</v>
      </c>
      <c r="Y37" s="28" t="s">
        <v>20</v>
      </c>
      <c r="Z37" s="38" t="s">
        <v>20</v>
      </c>
      <c r="AA37" s="28" t="s">
        <v>20</v>
      </c>
      <c r="AB37" s="3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2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5" t="s">
        <v>42</v>
      </c>
      <c r="D38" s="353">
        <v>448902</v>
      </c>
      <c r="E38" s="353">
        <v>450869</v>
      </c>
      <c r="F38" s="353">
        <v>451395</v>
      </c>
      <c r="G38" s="353">
        <v>450846</v>
      </c>
      <c r="H38" s="353">
        <v>450875</v>
      </c>
      <c r="I38" s="353">
        <v>465160</v>
      </c>
      <c r="J38" s="353">
        <v>465528</v>
      </c>
      <c r="K38" s="353">
        <v>465334</v>
      </c>
      <c r="L38" s="353">
        <v>465718</v>
      </c>
      <c r="M38" s="353">
        <v>465682</v>
      </c>
      <c r="N38" s="353">
        <v>466629</v>
      </c>
      <c r="O38" s="353">
        <v>466596</v>
      </c>
      <c r="P38" s="353">
        <v>416587</v>
      </c>
      <c r="Q38" s="353">
        <v>376587</v>
      </c>
      <c r="R38" s="353">
        <v>338768</v>
      </c>
      <c r="S38" s="353">
        <v>206625</v>
      </c>
      <c r="T38" s="447">
        <v>354658</v>
      </c>
      <c r="U38" s="447">
        <v>254721</v>
      </c>
      <c r="V38" s="346" t="s">
        <v>20</v>
      </c>
      <c r="W38" s="28" t="s">
        <v>20</v>
      </c>
      <c r="X38" s="28" t="s">
        <v>20</v>
      </c>
      <c r="Y38" s="28" t="s">
        <v>20</v>
      </c>
      <c r="Z38" s="38" t="s">
        <v>20</v>
      </c>
      <c r="AA38" s="28" t="s">
        <v>20</v>
      </c>
      <c r="AB38" s="38" t="s">
        <v>20</v>
      </c>
      <c r="AC38" s="38" t="s">
        <v>20</v>
      </c>
      <c r="AD38" s="38" t="s">
        <v>20</v>
      </c>
      <c r="AE38" s="38" t="s">
        <v>20</v>
      </c>
      <c r="AF38" s="53" t="s">
        <v>20</v>
      </c>
      <c r="AG38" s="38" t="s">
        <v>20</v>
      </c>
      <c r="AH38" s="28" t="s">
        <v>20</v>
      </c>
      <c r="AI38" s="28" t="s">
        <v>20</v>
      </c>
      <c r="AJ38" s="28" t="s">
        <v>20</v>
      </c>
      <c r="AK38" s="38" t="s">
        <v>20</v>
      </c>
      <c r="AL38" s="38" t="s">
        <v>20</v>
      </c>
      <c r="AM38" s="504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57" t="s">
        <v>20</v>
      </c>
      <c r="U39" s="457">
        <v>1663968</v>
      </c>
      <c r="V39" s="130">
        <v>1894108</v>
      </c>
      <c r="W39" s="130">
        <v>2474239</v>
      </c>
      <c r="X39" s="130">
        <v>2284733</v>
      </c>
      <c r="Y39" s="130">
        <v>2137312</v>
      </c>
      <c r="Z39" s="131">
        <v>1455787</v>
      </c>
      <c r="AA39" s="130">
        <v>2110459</v>
      </c>
      <c r="AB39" s="131">
        <v>2230545</v>
      </c>
      <c r="AC39" s="131">
        <v>2022345</v>
      </c>
      <c r="AD39" s="131">
        <v>3580145</v>
      </c>
      <c r="AE39" s="131">
        <v>2977145</v>
      </c>
      <c r="AF39" s="132">
        <v>2521338</v>
      </c>
      <c r="AG39" s="131">
        <v>1722118</v>
      </c>
      <c r="AH39" s="130">
        <v>2111118</v>
      </c>
      <c r="AI39" s="130">
        <v>1771409</v>
      </c>
      <c r="AJ39" s="130">
        <v>2130063</v>
      </c>
      <c r="AK39" s="131">
        <v>2352741</v>
      </c>
      <c r="AL39" s="131">
        <v>2878241</v>
      </c>
      <c r="AM39" s="510">
        <v>2989441</v>
      </c>
      <c r="AN39" s="129"/>
    </row>
    <row r="40" spans="2:40" ht="13.5">
      <c r="B40" s="12"/>
      <c r="C40" s="8" t="s">
        <v>25</v>
      </c>
      <c r="D40" s="456">
        <v>1100000</v>
      </c>
      <c r="E40" s="456">
        <v>1100000</v>
      </c>
      <c r="F40" s="456">
        <v>1000000</v>
      </c>
      <c r="G40" s="456">
        <v>800000</v>
      </c>
      <c r="H40" s="456">
        <v>300000</v>
      </c>
      <c r="I40" s="456">
        <v>300000</v>
      </c>
      <c r="J40" s="456">
        <v>300000</v>
      </c>
      <c r="K40" s="456">
        <v>300000</v>
      </c>
      <c r="L40" s="456">
        <v>305000</v>
      </c>
      <c r="M40" s="456">
        <v>305000</v>
      </c>
      <c r="N40" s="456">
        <v>305000</v>
      </c>
      <c r="O40" s="456">
        <v>512100</v>
      </c>
      <c r="P40" s="456">
        <v>425132</v>
      </c>
      <c r="Q40" s="456">
        <v>875312</v>
      </c>
      <c r="R40" s="456">
        <v>857591</v>
      </c>
      <c r="S40" s="456">
        <v>670902</v>
      </c>
      <c r="T40" s="473">
        <v>691002</v>
      </c>
      <c r="U40" s="384" t="s">
        <v>20</v>
      </c>
      <c r="V40" s="28" t="s">
        <v>20</v>
      </c>
      <c r="W40" s="28" t="s">
        <v>20</v>
      </c>
      <c r="X40" s="28" t="s">
        <v>20</v>
      </c>
      <c r="Y40" s="28" t="s">
        <v>20</v>
      </c>
      <c r="Z40" s="38" t="s">
        <v>20</v>
      </c>
      <c r="AA40" s="28" t="s">
        <v>20</v>
      </c>
      <c r="AB40" s="3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2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129082</v>
      </c>
      <c r="E41" s="443">
        <v>128613</v>
      </c>
      <c r="F41" s="443">
        <v>127327</v>
      </c>
      <c r="G41" s="443">
        <v>127063</v>
      </c>
      <c r="H41" s="443">
        <v>127045</v>
      </c>
      <c r="I41" s="443">
        <v>126975</v>
      </c>
      <c r="J41" s="443">
        <v>54411</v>
      </c>
      <c r="K41" s="443">
        <v>60833</v>
      </c>
      <c r="L41" s="443">
        <v>50744</v>
      </c>
      <c r="M41" s="443">
        <v>45970</v>
      </c>
      <c r="N41" s="443">
        <v>97159</v>
      </c>
      <c r="O41" s="443">
        <v>107440</v>
      </c>
      <c r="P41" s="443">
        <v>135650</v>
      </c>
      <c r="Q41" s="443">
        <v>176812</v>
      </c>
      <c r="R41" s="443">
        <v>165993</v>
      </c>
      <c r="S41" s="443">
        <v>122047</v>
      </c>
      <c r="T41" s="468">
        <v>51085</v>
      </c>
      <c r="U41" s="50" t="s">
        <v>20</v>
      </c>
      <c r="V41" s="28" t="s">
        <v>20</v>
      </c>
      <c r="W41" s="28" t="s">
        <v>20</v>
      </c>
      <c r="X41" s="28" t="s">
        <v>20</v>
      </c>
      <c r="Y41" s="28" t="s">
        <v>20</v>
      </c>
      <c r="Z41" s="38" t="s">
        <v>20</v>
      </c>
      <c r="AA41" s="28" t="s">
        <v>20</v>
      </c>
      <c r="AB41" s="3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2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57" t="s">
        <v>20</v>
      </c>
      <c r="U42" s="457">
        <v>152923</v>
      </c>
      <c r="V42" s="130">
        <v>775924</v>
      </c>
      <c r="W42" s="130">
        <v>739061</v>
      </c>
      <c r="X42" s="130">
        <v>826322</v>
      </c>
      <c r="Y42" s="130">
        <v>728248</v>
      </c>
      <c r="Z42" s="131">
        <v>1068918</v>
      </c>
      <c r="AA42" s="130">
        <v>1169185</v>
      </c>
      <c r="AB42" s="131">
        <v>1469491</v>
      </c>
      <c r="AC42" s="131">
        <v>1669882</v>
      </c>
      <c r="AD42" s="131">
        <v>2100353</v>
      </c>
      <c r="AE42" s="131">
        <v>2100990</v>
      </c>
      <c r="AF42" s="132">
        <v>2101632</v>
      </c>
      <c r="AG42" s="131">
        <v>2102170</v>
      </c>
      <c r="AH42" s="130">
        <v>2002919</v>
      </c>
      <c r="AI42" s="130">
        <v>2324907</v>
      </c>
      <c r="AJ42" s="130">
        <v>2289656</v>
      </c>
      <c r="AK42" s="131">
        <v>2641759</v>
      </c>
      <c r="AL42" s="131">
        <v>3048055</v>
      </c>
      <c r="AM42" s="510">
        <v>3746056</v>
      </c>
      <c r="AN42" s="129"/>
    </row>
    <row r="43" spans="2:40" ht="13.5">
      <c r="B43" s="12"/>
      <c r="C43" s="8" t="s">
        <v>26</v>
      </c>
      <c r="D43" s="456">
        <v>437884</v>
      </c>
      <c r="E43" s="456">
        <v>437407</v>
      </c>
      <c r="F43" s="456">
        <v>437351</v>
      </c>
      <c r="G43" s="456">
        <v>437275</v>
      </c>
      <c r="H43" s="456">
        <v>437243</v>
      </c>
      <c r="I43" s="456">
        <v>316652</v>
      </c>
      <c r="J43" s="456">
        <v>384490</v>
      </c>
      <c r="K43" s="456">
        <v>441485</v>
      </c>
      <c r="L43" s="456">
        <v>376827</v>
      </c>
      <c r="M43" s="456">
        <v>348643</v>
      </c>
      <c r="N43" s="456">
        <v>435563</v>
      </c>
      <c r="O43" s="456">
        <v>455610</v>
      </c>
      <c r="P43" s="456">
        <v>358196</v>
      </c>
      <c r="Q43" s="456">
        <v>419826</v>
      </c>
      <c r="R43" s="456">
        <v>340973</v>
      </c>
      <c r="S43" s="456">
        <v>37980</v>
      </c>
      <c r="T43" s="473">
        <v>112981</v>
      </c>
      <c r="U43" s="384" t="s">
        <v>20</v>
      </c>
      <c r="V43" s="28" t="s">
        <v>20</v>
      </c>
      <c r="W43" s="28" t="s">
        <v>20</v>
      </c>
      <c r="X43" s="28" t="s">
        <v>20</v>
      </c>
      <c r="Y43" s="28" t="s">
        <v>20</v>
      </c>
      <c r="Z43" s="38" t="s">
        <v>20</v>
      </c>
      <c r="AA43" s="28" t="s">
        <v>20</v>
      </c>
      <c r="AB43" s="38" t="s">
        <v>20</v>
      </c>
      <c r="AC43" s="97" t="s">
        <v>20</v>
      </c>
      <c r="AD43" s="69" t="s">
        <v>20</v>
      </c>
      <c r="AE43" s="69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2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377185</v>
      </c>
      <c r="E44" s="442">
        <v>350957</v>
      </c>
      <c r="F44" s="442">
        <v>350956</v>
      </c>
      <c r="G44" s="442">
        <v>350956</v>
      </c>
      <c r="H44" s="442">
        <v>266592</v>
      </c>
      <c r="I44" s="442">
        <v>296907</v>
      </c>
      <c r="J44" s="442">
        <v>296567</v>
      </c>
      <c r="K44" s="442">
        <v>296567</v>
      </c>
      <c r="L44" s="442">
        <v>300625</v>
      </c>
      <c r="M44" s="442">
        <v>301678</v>
      </c>
      <c r="N44" s="442">
        <v>302762</v>
      </c>
      <c r="O44" s="442">
        <v>303822</v>
      </c>
      <c r="P44" s="442">
        <v>304430</v>
      </c>
      <c r="Q44" s="442">
        <v>334795</v>
      </c>
      <c r="R44" s="442">
        <v>335030</v>
      </c>
      <c r="S44" s="442">
        <v>335097</v>
      </c>
      <c r="T44" s="352">
        <v>285147</v>
      </c>
      <c r="U44" s="28" t="s">
        <v>20</v>
      </c>
      <c r="V44" s="28" t="s">
        <v>20</v>
      </c>
      <c r="W44" s="28" t="s">
        <v>20</v>
      </c>
      <c r="X44" s="28" t="s">
        <v>20</v>
      </c>
      <c r="Y44" s="28" t="s">
        <v>20</v>
      </c>
      <c r="Z44" s="38" t="s">
        <v>20</v>
      </c>
      <c r="AA44" s="2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2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250345</v>
      </c>
      <c r="E45" s="442">
        <v>248831</v>
      </c>
      <c r="F45" s="442">
        <v>189151</v>
      </c>
      <c r="G45" s="442">
        <v>140566</v>
      </c>
      <c r="H45" s="442">
        <v>146891</v>
      </c>
      <c r="I45" s="442">
        <v>152546</v>
      </c>
      <c r="J45" s="442">
        <v>155368</v>
      </c>
      <c r="K45" s="442">
        <v>158165</v>
      </c>
      <c r="L45" s="442">
        <v>140063</v>
      </c>
      <c r="M45" s="442">
        <v>135553</v>
      </c>
      <c r="N45" s="442">
        <v>136027</v>
      </c>
      <c r="O45" s="442">
        <v>126503</v>
      </c>
      <c r="P45" s="442">
        <v>126693</v>
      </c>
      <c r="Q45" s="442">
        <v>126883</v>
      </c>
      <c r="R45" s="442">
        <v>127004</v>
      </c>
      <c r="S45" s="442">
        <v>127054</v>
      </c>
      <c r="T45" s="352">
        <v>127087</v>
      </c>
      <c r="U45" s="28" t="s">
        <v>20</v>
      </c>
      <c r="V45" s="28" t="s">
        <v>20</v>
      </c>
      <c r="W45" s="28" t="s">
        <v>20</v>
      </c>
      <c r="X45" s="28" t="s">
        <v>20</v>
      </c>
      <c r="Y45" s="28" t="s">
        <v>20</v>
      </c>
      <c r="Z45" s="38" t="s">
        <v>20</v>
      </c>
      <c r="AA45" s="28" t="s">
        <v>20</v>
      </c>
      <c r="AB45" s="3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2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19671</v>
      </c>
      <c r="E46" s="443">
        <v>19216</v>
      </c>
      <c r="F46" s="443">
        <v>19208</v>
      </c>
      <c r="G46" s="443">
        <v>19156</v>
      </c>
      <c r="H46" s="443">
        <v>19140</v>
      </c>
      <c r="I46" s="443">
        <v>20273</v>
      </c>
      <c r="J46" s="443">
        <v>60720</v>
      </c>
      <c r="K46" s="443">
        <v>141528</v>
      </c>
      <c r="L46" s="443">
        <v>251647</v>
      </c>
      <c r="M46" s="443">
        <v>312496</v>
      </c>
      <c r="N46" s="443">
        <v>313478</v>
      </c>
      <c r="O46" s="443">
        <v>314595</v>
      </c>
      <c r="P46" s="443">
        <v>315213</v>
      </c>
      <c r="Q46" s="443">
        <v>290652</v>
      </c>
      <c r="R46" s="443">
        <v>290863</v>
      </c>
      <c r="S46" s="443">
        <v>240926</v>
      </c>
      <c r="T46" s="468">
        <v>140976</v>
      </c>
      <c r="U46" s="50" t="s">
        <v>20</v>
      </c>
      <c r="V46" s="28" t="s">
        <v>20</v>
      </c>
      <c r="W46" s="28" t="s">
        <v>20</v>
      </c>
      <c r="X46" s="28" t="s">
        <v>20</v>
      </c>
      <c r="Y46" s="28" t="s">
        <v>20</v>
      </c>
      <c r="Z46" s="38" t="s">
        <v>20</v>
      </c>
      <c r="AA46" s="28" t="s">
        <v>20</v>
      </c>
      <c r="AB46" s="38" t="s">
        <v>20</v>
      </c>
      <c r="AC46" s="38" t="s">
        <v>20</v>
      </c>
      <c r="AD46" s="38" t="s">
        <v>20</v>
      </c>
      <c r="AE46" s="38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2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57" t="s">
        <v>20</v>
      </c>
      <c r="U47" s="457">
        <v>264214</v>
      </c>
      <c r="V47" s="130">
        <v>666327</v>
      </c>
      <c r="W47" s="130">
        <v>777297</v>
      </c>
      <c r="X47" s="130">
        <v>606593</v>
      </c>
      <c r="Y47" s="130">
        <v>818645</v>
      </c>
      <c r="Z47" s="131">
        <v>991255</v>
      </c>
      <c r="AA47" s="130">
        <v>1557994</v>
      </c>
      <c r="AB47" s="131">
        <v>1841715</v>
      </c>
      <c r="AC47" s="131">
        <v>2076953</v>
      </c>
      <c r="AD47" s="131">
        <v>2103416</v>
      </c>
      <c r="AE47" s="131">
        <v>2200995</v>
      </c>
      <c r="AF47" s="132">
        <v>2334435</v>
      </c>
      <c r="AG47" s="131">
        <v>2310531</v>
      </c>
      <c r="AH47" s="130">
        <v>2203620</v>
      </c>
      <c r="AI47" s="130">
        <v>2280224</v>
      </c>
      <c r="AJ47" s="130">
        <v>2266940</v>
      </c>
      <c r="AK47" s="131">
        <v>2252826</v>
      </c>
      <c r="AL47" s="131">
        <v>2469092</v>
      </c>
      <c r="AM47" s="510">
        <v>2785216</v>
      </c>
      <c r="AN47" s="129"/>
    </row>
    <row r="48" spans="2:40" ht="13.5">
      <c r="B48" s="12"/>
      <c r="C48" s="8" t="s">
        <v>27</v>
      </c>
      <c r="D48" s="456">
        <v>1225138</v>
      </c>
      <c r="E48" s="456">
        <v>1004113</v>
      </c>
      <c r="F48" s="456">
        <v>881496</v>
      </c>
      <c r="G48" s="456">
        <v>865935</v>
      </c>
      <c r="H48" s="456">
        <v>827934</v>
      </c>
      <c r="I48" s="456">
        <v>745632</v>
      </c>
      <c r="J48" s="456">
        <v>743238</v>
      </c>
      <c r="K48" s="456">
        <v>701377</v>
      </c>
      <c r="L48" s="456">
        <v>680217</v>
      </c>
      <c r="M48" s="456">
        <v>604582</v>
      </c>
      <c r="N48" s="456">
        <v>587221</v>
      </c>
      <c r="O48" s="456">
        <v>574799</v>
      </c>
      <c r="P48" s="456">
        <v>556942</v>
      </c>
      <c r="Q48" s="456">
        <v>516032</v>
      </c>
      <c r="R48" s="456">
        <v>516594</v>
      </c>
      <c r="S48" s="456">
        <v>516710</v>
      </c>
      <c r="T48" s="473">
        <v>564251</v>
      </c>
      <c r="U48" s="384" t="s">
        <v>20</v>
      </c>
      <c r="V48" s="28" t="s">
        <v>20</v>
      </c>
      <c r="W48" s="28" t="s">
        <v>20</v>
      </c>
      <c r="X48" s="28" t="s">
        <v>20</v>
      </c>
      <c r="Y48" s="28" t="s">
        <v>20</v>
      </c>
      <c r="Z48" s="38" t="s">
        <v>20</v>
      </c>
      <c r="AA48" s="28" t="s">
        <v>20</v>
      </c>
      <c r="AB48" s="3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2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3">
        <v>92679</v>
      </c>
      <c r="E49" s="443">
        <v>92679</v>
      </c>
      <c r="F49" s="443">
        <v>92679</v>
      </c>
      <c r="G49" s="443">
        <v>92500</v>
      </c>
      <c r="H49" s="443">
        <v>92500</v>
      </c>
      <c r="I49" s="443">
        <v>92400</v>
      </c>
      <c r="J49" s="443">
        <v>94700</v>
      </c>
      <c r="K49" s="443">
        <v>96400</v>
      </c>
      <c r="L49" s="443">
        <v>98250</v>
      </c>
      <c r="M49" s="443">
        <v>108660</v>
      </c>
      <c r="N49" s="443">
        <v>109060</v>
      </c>
      <c r="O49" s="443">
        <v>109470</v>
      </c>
      <c r="P49" s="443">
        <v>109427</v>
      </c>
      <c r="Q49" s="443">
        <v>109577</v>
      </c>
      <c r="R49" s="443">
        <v>89707</v>
      </c>
      <c r="S49" s="443">
        <v>74760</v>
      </c>
      <c r="T49" s="468">
        <v>153500</v>
      </c>
      <c r="U49" s="50" t="s">
        <v>20</v>
      </c>
      <c r="V49" s="50" t="s">
        <v>20</v>
      </c>
      <c r="W49" s="50" t="s">
        <v>20</v>
      </c>
      <c r="X49" s="50" t="s">
        <v>20</v>
      </c>
      <c r="Y49" s="50" t="s">
        <v>20</v>
      </c>
      <c r="Z49" s="51" t="s">
        <v>20</v>
      </c>
      <c r="AA49" s="50" t="s">
        <v>20</v>
      </c>
      <c r="AB49" s="51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0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439" t="s">
        <v>20</v>
      </c>
      <c r="E50" s="439" t="s">
        <v>20</v>
      </c>
      <c r="F50" s="439" t="s">
        <v>20</v>
      </c>
      <c r="G50" s="439" t="s">
        <v>20</v>
      </c>
      <c r="H50" s="439" t="s">
        <v>20</v>
      </c>
      <c r="I50" s="439" t="s">
        <v>20</v>
      </c>
      <c r="J50" s="439" t="s">
        <v>20</v>
      </c>
      <c r="K50" s="439" t="s">
        <v>20</v>
      </c>
      <c r="L50" s="439" t="s">
        <v>20</v>
      </c>
      <c r="M50" s="439" t="s">
        <v>20</v>
      </c>
      <c r="N50" s="439" t="s">
        <v>20</v>
      </c>
      <c r="O50" s="439" t="s">
        <v>20</v>
      </c>
      <c r="P50" s="439" t="s">
        <v>20</v>
      </c>
      <c r="Q50" s="439" t="s">
        <v>20</v>
      </c>
      <c r="R50" s="439" t="s">
        <v>20</v>
      </c>
      <c r="S50" s="439" t="s">
        <v>20</v>
      </c>
      <c r="T50" s="457" t="s">
        <v>20</v>
      </c>
      <c r="U50" s="444" t="s">
        <v>20</v>
      </c>
      <c r="V50" s="457" t="s">
        <v>20</v>
      </c>
      <c r="W50" s="457" t="s">
        <v>20</v>
      </c>
      <c r="X50" s="30">
        <v>755155</v>
      </c>
      <c r="Y50" s="30">
        <v>757383</v>
      </c>
      <c r="Z50" s="40">
        <v>758895</v>
      </c>
      <c r="AA50" s="30">
        <v>759785</v>
      </c>
      <c r="AB50" s="40">
        <v>1080270</v>
      </c>
      <c r="AC50" s="40">
        <v>1361494</v>
      </c>
      <c r="AD50" s="40">
        <v>1861832</v>
      </c>
      <c r="AE50" s="40">
        <v>2443812</v>
      </c>
      <c r="AF50" s="55">
        <v>2444609</v>
      </c>
      <c r="AG50" s="40">
        <v>2445229</v>
      </c>
      <c r="AH50" s="30">
        <v>2445864</v>
      </c>
      <c r="AI50" s="30">
        <v>2449982</v>
      </c>
      <c r="AJ50" s="30">
        <v>2450738</v>
      </c>
      <c r="AK50" s="40">
        <v>2451998</v>
      </c>
      <c r="AL50" s="40">
        <v>2725821</v>
      </c>
      <c r="AM50" s="507">
        <v>2726320</v>
      </c>
      <c r="AN50" s="84"/>
    </row>
    <row r="51" spans="2:40" ht="13.5">
      <c r="B51" s="12"/>
      <c r="C51" s="36" t="s">
        <v>28</v>
      </c>
      <c r="D51" s="450">
        <v>1343482</v>
      </c>
      <c r="E51" s="450">
        <v>1341522</v>
      </c>
      <c r="F51" s="450">
        <v>1328754</v>
      </c>
      <c r="G51" s="450">
        <v>1317495</v>
      </c>
      <c r="H51" s="450">
        <v>1245121</v>
      </c>
      <c r="I51" s="450">
        <v>1243421</v>
      </c>
      <c r="J51" s="450">
        <v>1234721</v>
      </c>
      <c r="K51" s="450">
        <v>988421</v>
      </c>
      <c r="L51" s="450">
        <v>581921</v>
      </c>
      <c r="M51" s="450">
        <v>396845</v>
      </c>
      <c r="N51" s="450">
        <v>284903</v>
      </c>
      <c r="O51" s="450">
        <v>285496</v>
      </c>
      <c r="P51" s="450">
        <v>286384</v>
      </c>
      <c r="Q51" s="450">
        <v>636675</v>
      </c>
      <c r="R51" s="450">
        <v>643282</v>
      </c>
      <c r="S51" s="450">
        <v>716573</v>
      </c>
      <c r="T51" s="351">
        <v>725669</v>
      </c>
      <c r="U51" s="351">
        <v>725811</v>
      </c>
      <c r="V51" s="351">
        <v>725871</v>
      </c>
      <c r="W51" s="351">
        <v>726003</v>
      </c>
      <c r="X51" s="67" t="s">
        <v>20</v>
      </c>
      <c r="Y51" s="67" t="s">
        <v>20</v>
      </c>
      <c r="Z51" s="70" t="s">
        <v>20</v>
      </c>
      <c r="AA51" s="67" t="s">
        <v>20</v>
      </c>
      <c r="AB51" s="70" t="s">
        <v>20</v>
      </c>
      <c r="AC51" s="70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67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463">
        <v>91832</v>
      </c>
      <c r="E52" s="352">
        <v>91832</v>
      </c>
      <c r="F52" s="352">
        <v>91832</v>
      </c>
      <c r="G52" s="352">
        <v>96926</v>
      </c>
      <c r="H52" s="352">
        <v>103972</v>
      </c>
      <c r="I52" s="352">
        <v>110487</v>
      </c>
      <c r="J52" s="352">
        <v>147012</v>
      </c>
      <c r="K52" s="352">
        <v>150842</v>
      </c>
      <c r="L52" s="352">
        <v>153015</v>
      </c>
      <c r="M52" s="352">
        <v>144148</v>
      </c>
      <c r="N52" s="352">
        <v>141030</v>
      </c>
      <c r="O52" s="352">
        <v>140461</v>
      </c>
      <c r="P52" s="352">
        <v>140720</v>
      </c>
      <c r="Q52" s="352">
        <v>140868</v>
      </c>
      <c r="R52" s="352">
        <v>141012</v>
      </c>
      <c r="S52" s="352">
        <v>141058</v>
      </c>
      <c r="T52" s="352">
        <v>141114</v>
      </c>
      <c r="U52" s="352">
        <v>21171</v>
      </c>
      <c r="V52" s="352">
        <v>21216</v>
      </c>
      <c r="W52" s="352">
        <v>21239</v>
      </c>
      <c r="X52" s="28" t="s">
        <v>20</v>
      </c>
      <c r="Y52" s="28" t="s">
        <v>20</v>
      </c>
      <c r="Z52" s="38" t="s">
        <v>20</v>
      </c>
      <c r="AA52" s="28" t="s">
        <v>20</v>
      </c>
      <c r="AB52" s="3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2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128492</v>
      </c>
      <c r="E53" s="353">
        <v>127991</v>
      </c>
      <c r="F53" s="353">
        <v>127961</v>
      </c>
      <c r="G53" s="353">
        <v>128408</v>
      </c>
      <c r="H53" s="353">
        <v>119699</v>
      </c>
      <c r="I53" s="353">
        <v>87916</v>
      </c>
      <c r="J53" s="353">
        <v>5986</v>
      </c>
      <c r="K53" s="353">
        <v>74190</v>
      </c>
      <c r="L53" s="353">
        <v>74790</v>
      </c>
      <c r="M53" s="353">
        <v>1039</v>
      </c>
      <c r="N53" s="353">
        <v>1042</v>
      </c>
      <c r="O53" s="353">
        <v>1045</v>
      </c>
      <c r="P53" s="353">
        <v>51046</v>
      </c>
      <c r="Q53" s="353">
        <v>51072</v>
      </c>
      <c r="R53" s="353">
        <v>51121</v>
      </c>
      <c r="S53" s="353">
        <v>101136</v>
      </c>
      <c r="T53" s="353">
        <v>58152</v>
      </c>
      <c r="U53" s="353">
        <v>41168</v>
      </c>
      <c r="V53" s="353">
        <v>41178</v>
      </c>
      <c r="W53" s="353">
        <v>41187</v>
      </c>
      <c r="X53" s="68" t="s">
        <v>20</v>
      </c>
      <c r="Y53" s="68" t="s">
        <v>20</v>
      </c>
      <c r="Z53" s="71" t="s">
        <v>20</v>
      </c>
      <c r="AA53" s="68" t="s">
        <v>20</v>
      </c>
      <c r="AB53" s="71" t="s">
        <v>20</v>
      </c>
      <c r="AC53" s="71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68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444" t="s">
        <v>20</v>
      </c>
      <c r="T54" s="457">
        <v>1513344</v>
      </c>
      <c r="U54" s="457">
        <v>1486252</v>
      </c>
      <c r="V54" s="130">
        <v>2776845</v>
      </c>
      <c r="W54" s="130">
        <v>2411550</v>
      </c>
      <c r="X54" s="130">
        <v>2535404</v>
      </c>
      <c r="Y54" s="130">
        <v>1655285</v>
      </c>
      <c r="Z54" s="131">
        <v>1045793</v>
      </c>
      <c r="AA54" s="130">
        <v>2356488</v>
      </c>
      <c r="AB54" s="131">
        <v>3421158</v>
      </c>
      <c r="AC54" s="131">
        <v>4266863</v>
      </c>
      <c r="AD54" s="131">
        <v>5409764</v>
      </c>
      <c r="AE54" s="131">
        <v>5202230</v>
      </c>
      <c r="AF54" s="132">
        <v>4317502</v>
      </c>
      <c r="AG54" s="131">
        <v>5322462</v>
      </c>
      <c r="AH54" s="130">
        <v>3494732</v>
      </c>
      <c r="AI54" s="130">
        <v>3492113</v>
      </c>
      <c r="AJ54" s="130">
        <v>2881158</v>
      </c>
      <c r="AK54" s="131">
        <v>2832168</v>
      </c>
      <c r="AL54" s="131">
        <v>4799643</v>
      </c>
      <c r="AM54" s="510">
        <v>6261950</v>
      </c>
      <c r="AN54" s="129"/>
    </row>
    <row r="55" spans="2:40" ht="13.5">
      <c r="B55" s="12"/>
      <c r="C55" s="8" t="s">
        <v>19</v>
      </c>
      <c r="D55" s="456">
        <v>2520513</v>
      </c>
      <c r="E55" s="456">
        <v>2511538</v>
      </c>
      <c r="F55" s="456">
        <v>2507726</v>
      </c>
      <c r="G55" s="456">
        <v>2503973</v>
      </c>
      <c r="H55" s="456">
        <v>2493561</v>
      </c>
      <c r="I55" s="456">
        <v>2104020</v>
      </c>
      <c r="J55" s="456">
        <v>1391220</v>
      </c>
      <c r="K55" s="456">
        <v>1488081</v>
      </c>
      <c r="L55" s="456">
        <v>1113160</v>
      </c>
      <c r="M55" s="456">
        <v>1483422</v>
      </c>
      <c r="N55" s="456">
        <v>1383131</v>
      </c>
      <c r="O55" s="456">
        <v>1050368</v>
      </c>
      <c r="P55" s="456">
        <v>50000</v>
      </c>
      <c r="Q55" s="456">
        <v>137188</v>
      </c>
      <c r="R55" s="456">
        <v>487955</v>
      </c>
      <c r="S55" s="456">
        <v>1104097</v>
      </c>
      <c r="T55" s="384" t="s">
        <v>20</v>
      </c>
      <c r="U55" s="384" t="s">
        <v>20</v>
      </c>
      <c r="V55" s="28" t="s">
        <v>20</v>
      </c>
      <c r="W55" s="28" t="s">
        <v>20</v>
      </c>
      <c r="X55" s="28" t="s">
        <v>20</v>
      </c>
      <c r="Y55" s="28" t="s">
        <v>20</v>
      </c>
      <c r="Z55" s="38" t="s">
        <v>20</v>
      </c>
      <c r="AA55" s="28" t="s">
        <v>20</v>
      </c>
      <c r="AB55" s="3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2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965855</v>
      </c>
      <c r="E56" s="442">
        <v>965301</v>
      </c>
      <c r="F56" s="442">
        <v>1030521</v>
      </c>
      <c r="G56" s="442">
        <v>989048</v>
      </c>
      <c r="H56" s="442">
        <v>1079683</v>
      </c>
      <c r="I56" s="442">
        <v>1078443</v>
      </c>
      <c r="J56" s="442">
        <v>1012540</v>
      </c>
      <c r="K56" s="442">
        <v>846650</v>
      </c>
      <c r="L56" s="442">
        <v>799435</v>
      </c>
      <c r="M56" s="442">
        <v>277136</v>
      </c>
      <c r="N56" s="442">
        <v>238106</v>
      </c>
      <c r="O56" s="442">
        <v>509713</v>
      </c>
      <c r="P56" s="442">
        <v>280437</v>
      </c>
      <c r="Q56" s="442">
        <v>700909</v>
      </c>
      <c r="R56" s="442">
        <v>881135</v>
      </c>
      <c r="S56" s="442">
        <v>992971</v>
      </c>
      <c r="T56" s="28" t="s">
        <v>20</v>
      </c>
      <c r="U56" s="28" t="s">
        <v>20</v>
      </c>
      <c r="V56" s="28" t="s">
        <v>20</v>
      </c>
      <c r="W56" s="28" t="s">
        <v>20</v>
      </c>
      <c r="X56" s="28" t="s">
        <v>20</v>
      </c>
      <c r="Y56" s="28" t="s">
        <v>20</v>
      </c>
      <c r="Z56" s="38" t="s">
        <v>20</v>
      </c>
      <c r="AA56" s="28" t="s">
        <v>20</v>
      </c>
      <c r="AB56" s="3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2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236632</v>
      </c>
      <c r="E57" s="458">
        <v>235423</v>
      </c>
      <c r="F57" s="458">
        <v>199874</v>
      </c>
      <c r="G57" s="458">
        <v>206218</v>
      </c>
      <c r="H57" s="458">
        <v>183133</v>
      </c>
      <c r="I57" s="458">
        <v>115540</v>
      </c>
      <c r="J57" s="458">
        <v>119515</v>
      </c>
      <c r="K57" s="458">
        <v>190252</v>
      </c>
      <c r="L57" s="458">
        <v>181063</v>
      </c>
      <c r="M57" s="458">
        <v>144756</v>
      </c>
      <c r="N57" s="458">
        <v>171689</v>
      </c>
      <c r="O57" s="458">
        <v>177669</v>
      </c>
      <c r="P57" s="458">
        <v>172263</v>
      </c>
      <c r="Q57" s="458">
        <v>216268</v>
      </c>
      <c r="R57" s="458">
        <v>269745</v>
      </c>
      <c r="S57" s="458">
        <v>89767</v>
      </c>
      <c r="T57" s="474" t="s">
        <v>20</v>
      </c>
      <c r="U57" s="474" t="s">
        <v>20</v>
      </c>
      <c r="V57" s="28" t="s">
        <v>20</v>
      </c>
      <c r="W57" s="28" t="s">
        <v>20</v>
      </c>
      <c r="X57" s="28" t="s">
        <v>20</v>
      </c>
      <c r="Y57" s="28" t="s">
        <v>20</v>
      </c>
      <c r="Z57" s="38" t="s">
        <v>20</v>
      </c>
      <c r="AA57" s="28" t="s">
        <v>20</v>
      </c>
      <c r="AB57" s="3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2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279613</v>
      </c>
      <c r="E58" s="443">
        <v>279296</v>
      </c>
      <c r="F58" s="443">
        <v>244095</v>
      </c>
      <c r="G58" s="443">
        <v>244085</v>
      </c>
      <c r="H58" s="443">
        <v>243985</v>
      </c>
      <c r="I58" s="443">
        <v>162727</v>
      </c>
      <c r="J58" s="443">
        <v>148343</v>
      </c>
      <c r="K58" s="443">
        <v>138123</v>
      </c>
      <c r="L58" s="443">
        <v>219707</v>
      </c>
      <c r="M58" s="443">
        <v>219516</v>
      </c>
      <c r="N58" s="443">
        <v>160468</v>
      </c>
      <c r="O58" s="443">
        <v>191093</v>
      </c>
      <c r="P58" s="443">
        <v>186321</v>
      </c>
      <c r="Q58" s="443">
        <v>372704</v>
      </c>
      <c r="R58" s="443">
        <v>354053</v>
      </c>
      <c r="S58" s="443">
        <v>325234</v>
      </c>
      <c r="T58" s="50" t="s">
        <v>20</v>
      </c>
      <c r="U58" s="50" t="s">
        <v>20</v>
      </c>
      <c r="V58" s="28" t="s">
        <v>20</v>
      </c>
      <c r="W58" s="28" t="s">
        <v>20</v>
      </c>
      <c r="X58" s="28" t="s">
        <v>20</v>
      </c>
      <c r="Y58" s="28" t="s">
        <v>20</v>
      </c>
      <c r="Z58" s="38" t="s">
        <v>20</v>
      </c>
      <c r="AA58" s="28" t="s">
        <v>20</v>
      </c>
      <c r="AB58" s="3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2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57" t="s">
        <v>20</v>
      </c>
      <c r="U59" s="457">
        <v>305907</v>
      </c>
      <c r="V59" s="130">
        <v>72755</v>
      </c>
      <c r="W59" s="130">
        <v>91175</v>
      </c>
      <c r="X59" s="130">
        <v>555794</v>
      </c>
      <c r="Y59" s="130">
        <v>569889</v>
      </c>
      <c r="Z59" s="131">
        <v>482138</v>
      </c>
      <c r="AA59" s="130">
        <v>775246</v>
      </c>
      <c r="AB59" s="131">
        <v>1112113</v>
      </c>
      <c r="AC59" s="131">
        <v>1546763</v>
      </c>
      <c r="AD59" s="131">
        <v>2058654</v>
      </c>
      <c r="AE59" s="131">
        <v>2853172</v>
      </c>
      <c r="AF59" s="132">
        <v>3817137</v>
      </c>
      <c r="AG59" s="131">
        <v>4207249</v>
      </c>
      <c r="AH59" s="130">
        <v>3575740</v>
      </c>
      <c r="AI59" s="130">
        <v>4079152</v>
      </c>
      <c r="AJ59" s="130">
        <v>4470176</v>
      </c>
      <c r="AK59" s="131">
        <v>4401400</v>
      </c>
      <c r="AL59" s="131">
        <v>4602238</v>
      </c>
      <c r="AM59" s="510">
        <v>4803532</v>
      </c>
      <c r="AN59" s="129"/>
    </row>
    <row r="60" spans="2:40" ht="13.5">
      <c r="B60" s="12"/>
      <c r="C60" s="8" t="s">
        <v>24</v>
      </c>
      <c r="D60" s="460">
        <v>433035</v>
      </c>
      <c r="E60" s="460">
        <v>433035</v>
      </c>
      <c r="F60" s="460">
        <v>432118</v>
      </c>
      <c r="G60" s="460">
        <v>432118</v>
      </c>
      <c r="H60" s="460">
        <v>365598</v>
      </c>
      <c r="I60" s="460">
        <v>281733</v>
      </c>
      <c r="J60" s="460">
        <v>352371</v>
      </c>
      <c r="K60" s="460">
        <v>359773</v>
      </c>
      <c r="L60" s="460">
        <v>413681</v>
      </c>
      <c r="M60" s="460">
        <v>435349</v>
      </c>
      <c r="N60" s="460">
        <v>437008</v>
      </c>
      <c r="O60" s="460">
        <v>378978</v>
      </c>
      <c r="P60" s="460">
        <v>376833</v>
      </c>
      <c r="Q60" s="460">
        <v>377455</v>
      </c>
      <c r="R60" s="460">
        <v>377726</v>
      </c>
      <c r="S60" s="460">
        <v>377796</v>
      </c>
      <c r="T60" s="471">
        <v>347860</v>
      </c>
      <c r="U60" s="409" t="s">
        <v>20</v>
      </c>
      <c r="V60" s="28" t="s">
        <v>20</v>
      </c>
      <c r="W60" s="28" t="s">
        <v>20</v>
      </c>
      <c r="X60" s="28" t="s">
        <v>20</v>
      </c>
      <c r="Y60" s="28" t="s">
        <v>20</v>
      </c>
      <c r="Z60" s="38" t="s">
        <v>20</v>
      </c>
      <c r="AA60" s="28" t="s">
        <v>20</v>
      </c>
      <c r="AB60" s="3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2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55729</v>
      </c>
      <c r="E61" s="461">
        <v>55729</v>
      </c>
      <c r="F61" s="461">
        <v>55729</v>
      </c>
      <c r="G61" s="461">
        <v>55729</v>
      </c>
      <c r="H61" s="461">
        <v>55729</v>
      </c>
      <c r="I61" s="461">
        <v>48543</v>
      </c>
      <c r="J61" s="461">
        <v>50193</v>
      </c>
      <c r="K61" s="461">
        <v>51118</v>
      </c>
      <c r="L61" s="461">
        <v>52088</v>
      </c>
      <c r="M61" s="461">
        <v>2385</v>
      </c>
      <c r="N61" s="461">
        <v>2392</v>
      </c>
      <c r="O61" s="461">
        <v>2398</v>
      </c>
      <c r="P61" s="461">
        <v>152402</v>
      </c>
      <c r="Q61" s="461">
        <v>182604</v>
      </c>
      <c r="R61" s="461">
        <v>134785</v>
      </c>
      <c r="S61" s="461">
        <v>7900</v>
      </c>
      <c r="T61" s="468">
        <v>7900</v>
      </c>
      <c r="U61" s="50" t="s">
        <v>20</v>
      </c>
      <c r="V61" s="28" t="s">
        <v>20</v>
      </c>
      <c r="W61" s="28" t="s">
        <v>20</v>
      </c>
      <c r="X61" s="28" t="s">
        <v>20</v>
      </c>
      <c r="Y61" s="28" t="s">
        <v>20</v>
      </c>
      <c r="Z61" s="38" t="s">
        <v>20</v>
      </c>
      <c r="AA61" s="28" t="s">
        <v>20</v>
      </c>
      <c r="AB61" s="3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28" t="s">
        <v>20</v>
      </c>
      <c r="AK61" s="38" t="s">
        <v>20</v>
      </c>
      <c r="AL61" s="38" t="s">
        <v>20</v>
      </c>
      <c r="AM61" s="504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66" t="s">
        <v>20</v>
      </c>
      <c r="U62" s="466">
        <v>647171</v>
      </c>
      <c r="V62" s="133">
        <v>1123002</v>
      </c>
      <c r="W62" s="133">
        <v>1223002</v>
      </c>
      <c r="X62" s="133">
        <v>1310723</v>
      </c>
      <c r="Y62" s="133">
        <v>1471592</v>
      </c>
      <c r="Z62" s="134">
        <v>1653636</v>
      </c>
      <c r="AA62" s="133">
        <v>2000580</v>
      </c>
      <c r="AB62" s="134">
        <v>2808774</v>
      </c>
      <c r="AC62" s="134">
        <v>3638069</v>
      </c>
      <c r="AD62" s="134">
        <v>4293089</v>
      </c>
      <c r="AE62" s="134">
        <v>4830997</v>
      </c>
      <c r="AF62" s="135">
        <v>5175331</v>
      </c>
      <c r="AG62" s="134">
        <v>5608314</v>
      </c>
      <c r="AH62" s="133">
        <v>5884613</v>
      </c>
      <c r="AI62" s="133">
        <v>5790407</v>
      </c>
      <c r="AJ62" s="133">
        <v>5900159</v>
      </c>
      <c r="AK62" s="134">
        <v>6103754</v>
      </c>
      <c r="AL62" s="134">
        <v>6374604</v>
      </c>
      <c r="AM62" s="513">
        <v>9318345</v>
      </c>
      <c r="AN62" s="129"/>
    </row>
    <row r="63" spans="2:40" ht="13.5">
      <c r="B63" s="14"/>
      <c r="C63" s="8" t="s">
        <v>30</v>
      </c>
      <c r="D63" s="456">
        <v>56823</v>
      </c>
      <c r="E63" s="456">
        <v>56820</v>
      </c>
      <c r="F63" s="456">
        <v>56820</v>
      </c>
      <c r="G63" s="456">
        <v>101870</v>
      </c>
      <c r="H63" s="456">
        <v>167583</v>
      </c>
      <c r="I63" s="456">
        <v>49674</v>
      </c>
      <c r="J63" s="456">
        <v>95526</v>
      </c>
      <c r="K63" s="456">
        <v>105645</v>
      </c>
      <c r="L63" s="456">
        <v>225645</v>
      </c>
      <c r="M63" s="456">
        <v>167109</v>
      </c>
      <c r="N63" s="456">
        <v>173067</v>
      </c>
      <c r="O63" s="456">
        <v>173067</v>
      </c>
      <c r="P63" s="456">
        <v>203067</v>
      </c>
      <c r="Q63" s="456">
        <v>163067</v>
      </c>
      <c r="R63" s="456">
        <v>83067</v>
      </c>
      <c r="S63" s="456">
        <v>33508</v>
      </c>
      <c r="T63" s="473">
        <v>24534</v>
      </c>
      <c r="U63" s="384" t="s">
        <v>20</v>
      </c>
      <c r="V63" s="28" t="s">
        <v>20</v>
      </c>
      <c r="W63" s="28" t="s">
        <v>20</v>
      </c>
      <c r="X63" s="28" t="s">
        <v>20</v>
      </c>
      <c r="Y63" s="28" t="s">
        <v>20</v>
      </c>
      <c r="Z63" s="38" t="s">
        <v>20</v>
      </c>
      <c r="AA63" s="28" t="s">
        <v>20</v>
      </c>
      <c r="AB63" s="38" t="s">
        <v>20</v>
      </c>
      <c r="AC63" s="97" t="s">
        <v>20</v>
      </c>
      <c r="AD63" s="69" t="s">
        <v>20</v>
      </c>
      <c r="AE63" s="69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2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175000</v>
      </c>
      <c r="E64" s="462">
        <v>175499</v>
      </c>
      <c r="F64" s="462">
        <v>175193</v>
      </c>
      <c r="G64" s="462">
        <v>175193</v>
      </c>
      <c r="H64" s="462">
        <v>119506</v>
      </c>
      <c r="I64" s="462">
        <v>162403</v>
      </c>
      <c r="J64" s="462">
        <v>130459</v>
      </c>
      <c r="K64" s="462">
        <v>173273</v>
      </c>
      <c r="L64" s="462">
        <v>207590</v>
      </c>
      <c r="M64" s="462">
        <v>197527</v>
      </c>
      <c r="N64" s="462">
        <v>183542</v>
      </c>
      <c r="O64" s="462">
        <v>181944</v>
      </c>
      <c r="P64" s="462">
        <v>170944</v>
      </c>
      <c r="Q64" s="462">
        <v>306254</v>
      </c>
      <c r="R64" s="462">
        <v>300023</v>
      </c>
      <c r="S64" s="462">
        <v>250311</v>
      </c>
      <c r="T64" s="462">
        <v>278393</v>
      </c>
      <c r="U64" s="350" t="s">
        <v>20</v>
      </c>
      <c r="V64" s="28" t="s">
        <v>20</v>
      </c>
      <c r="W64" s="28" t="s">
        <v>20</v>
      </c>
      <c r="X64" s="28" t="s">
        <v>20</v>
      </c>
      <c r="Y64" s="28" t="s">
        <v>20</v>
      </c>
      <c r="Z64" s="38" t="s">
        <v>20</v>
      </c>
      <c r="AA64" s="28" t="s">
        <v>20</v>
      </c>
      <c r="AB64" s="3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2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517808</v>
      </c>
      <c r="E65" s="462">
        <v>534770</v>
      </c>
      <c r="F65" s="462">
        <v>531410</v>
      </c>
      <c r="G65" s="462">
        <v>531029</v>
      </c>
      <c r="H65" s="462">
        <v>443323</v>
      </c>
      <c r="I65" s="462">
        <v>509226</v>
      </c>
      <c r="J65" s="462">
        <v>318058</v>
      </c>
      <c r="K65" s="462">
        <v>444610</v>
      </c>
      <c r="L65" s="462">
        <v>470708</v>
      </c>
      <c r="M65" s="462">
        <v>484700</v>
      </c>
      <c r="N65" s="462">
        <v>497287</v>
      </c>
      <c r="O65" s="462">
        <v>529030</v>
      </c>
      <c r="P65" s="462">
        <v>529935</v>
      </c>
      <c r="Q65" s="462">
        <v>430360</v>
      </c>
      <c r="R65" s="462">
        <v>270804</v>
      </c>
      <c r="S65" s="462">
        <v>270810</v>
      </c>
      <c r="T65" s="462">
        <v>277724</v>
      </c>
      <c r="U65" s="350" t="s">
        <v>20</v>
      </c>
      <c r="V65" s="28" t="s">
        <v>20</v>
      </c>
      <c r="W65" s="28" t="s">
        <v>20</v>
      </c>
      <c r="X65" s="28" t="s">
        <v>20</v>
      </c>
      <c r="Y65" s="28" t="s">
        <v>20</v>
      </c>
      <c r="Z65" s="38" t="s">
        <v>20</v>
      </c>
      <c r="AA65" s="28" t="s">
        <v>20</v>
      </c>
      <c r="AB65" s="3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2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489571</v>
      </c>
      <c r="E66" s="448">
        <v>450622</v>
      </c>
      <c r="F66" s="448">
        <v>448676</v>
      </c>
      <c r="G66" s="448">
        <v>447431</v>
      </c>
      <c r="H66" s="448">
        <v>494750</v>
      </c>
      <c r="I66" s="448">
        <v>491499</v>
      </c>
      <c r="J66" s="448">
        <v>425997</v>
      </c>
      <c r="K66" s="448">
        <v>414439</v>
      </c>
      <c r="L66" s="448">
        <v>453140</v>
      </c>
      <c r="M66" s="448">
        <v>453068</v>
      </c>
      <c r="N66" s="448">
        <v>370268</v>
      </c>
      <c r="O66" s="448">
        <v>441213</v>
      </c>
      <c r="P66" s="448">
        <v>497404</v>
      </c>
      <c r="Q66" s="448">
        <v>498082</v>
      </c>
      <c r="R66" s="448">
        <v>521615</v>
      </c>
      <c r="S66" s="448">
        <v>467863</v>
      </c>
      <c r="T66" s="448">
        <v>493031</v>
      </c>
      <c r="U66" s="94" t="s">
        <v>20</v>
      </c>
      <c r="V66" s="29" t="s">
        <v>20</v>
      </c>
      <c r="W66" s="29" t="s">
        <v>20</v>
      </c>
      <c r="X66" s="29" t="s">
        <v>20</v>
      </c>
      <c r="Y66" s="29" t="s">
        <v>20</v>
      </c>
      <c r="Z66" s="39" t="s">
        <v>20</v>
      </c>
      <c r="AA66" s="29" t="s">
        <v>20</v>
      </c>
      <c r="AB66" s="3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2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1315273</v>
      </c>
      <c r="E67" s="354">
        <v>1315273</v>
      </c>
      <c r="F67" s="354">
        <v>1315273</v>
      </c>
      <c r="G67" s="354">
        <v>1315273</v>
      </c>
      <c r="H67" s="354">
        <v>1315273</v>
      </c>
      <c r="I67" s="354">
        <v>1315273</v>
      </c>
      <c r="J67" s="354">
        <v>1315273</v>
      </c>
      <c r="K67" s="354">
        <v>1315273</v>
      </c>
      <c r="L67" s="354">
        <v>1160098</v>
      </c>
      <c r="M67" s="354">
        <v>994544</v>
      </c>
      <c r="N67" s="354">
        <v>962245</v>
      </c>
      <c r="O67" s="354">
        <v>875324</v>
      </c>
      <c r="P67" s="354">
        <v>772561</v>
      </c>
      <c r="Q67" s="354">
        <v>708521</v>
      </c>
      <c r="R67" s="354">
        <v>610929</v>
      </c>
      <c r="S67" s="354">
        <v>570812</v>
      </c>
      <c r="T67" s="354">
        <v>498084</v>
      </c>
      <c r="U67" s="354">
        <v>232366</v>
      </c>
      <c r="V67" s="354">
        <v>752782</v>
      </c>
      <c r="W67" s="354">
        <v>838029</v>
      </c>
      <c r="X67" s="354">
        <v>843867</v>
      </c>
      <c r="Y67" s="354">
        <v>815573</v>
      </c>
      <c r="Z67" s="359">
        <v>807975</v>
      </c>
      <c r="AA67" s="354">
        <v>780783</v>
      </c>
      <c r="AB67" s="359">
        <v>856994</v>
      </c>
      <c r="AC67" s="359">
        <v>1114185</v>
      </c>
      <c r="AD67" s="359">
        <v>1339780</v>
      </c>
      <c r="AE67" s="359">
        <v>1212541</v>
      </c>
      <c r="AF67" s="372">
        <v>1261944</v>
      </c>
      <c r="AG67" s="359">
        <v>1258724</v>
      </c>
      <c r="AH67" s="354">
        <v>1274454</v>
      </c>
      <c r="AI67" s="354">
        <v>1161788</v>
      </c>
      <c r="AJ67" s="354">
        <v>1172111</v>
      </c>
      <c r="AK67" s="359">
        <v>1263336</v>
      </c>
      <c r="AL67" s="359">
        <v>1406755</v>
      </c>
      <c r="AM67" s="556">
        <v>1759848</v>
      </c>
      <c r="AN67" s="369"/>
    </row>
    <row r="68" spans="2:40" ht="13.5">
      <c r="B68" s="4">
        <v>3</v>
      </c>
      <c r="C68" s="5" t="s">
        <v>43</v>
      </c>
      <c r="D68" s="353">
        <v>306015</v>
      </c>
      <c r="E68" s="353">
        <v>301685</v>
      </c>
      <c r="F68" s="353">
        <v>300200</v>
      </c>
      <c r="G68" s="353">
        <v>298652</v>
      </c>
      <c r="H68" s="353">
        <v>297505</v>
      </c>
      <c r="I68" s="353">
        <v>297288</v>
      </c>
      <c r="J68" s="353">
        <v>294960</v>
      </c>
      <c r="K68" s="353">
        <v>294291</v>
      </c>
      <c r="L68" s="353">
        <v>293701</v>
      </c>
      <c r="M68" s="353">
        <v>293301</v>
      </c>
      <c r="N68" s="353">
        <v>289596</v>
      </c>
      <c r="O68" s="353">
        <v>290470</v>
      </c>
      <c r="P68" s="353">
        <v>299012</v>
      </c>
      <c r="Q68" s="353">
        <v>319632</v>
      </c>
      <c r="R68" s="353">
        <v>340002</v>
      </c>
      <c r="S68" s="353">
        <v>345466</v>
      </c>
      <c r="T68" s="353">
        <v>345471</v>
      </c>
      <c r="U68" s="353">
        <v>345605</v>
      </c>
      <c r="V68" s="353">
        <v>362711</v>
      </c>
      <c r="W68" s="353">
        <v>355736</v>
      </c>
      <c r="X68" s="353">
        <v>456546</v>
      </c>
      <c r="Y68" s="353">
        <v>492139</v>
      </c>
      <c r="Z68" s="360">
        <v>501446</v>
      </c>
      <c r="AA68" s="353">
        <v>504654</v>
      </c>
      <c r="AB68" s="360">
        <v>438119</v>
      </c>
      <c r="AC68" s="360">
        <v>332272</v>
      </c>
      <c r="AD68" s="360">
        <v>504011</v>
      </c>
      <c r="AE68" s="360">
        <v>378437</v>
      </c>
      <c r="AF68" s="372">
        <v>378586</v>
      </c>
      <c r="AG68" s="359">
        <v>380787</v>
      </c>
      <c r="AH68" s="354">
        <v>377908</v>
      </c>
      <c r="AI68" s="354">
        <v>431994</v>
      </c>
      <c r="AJ68" s="354">
        <v>484061</v>
      </c>
      <c r="AK68" s="359">
        <v>576135</v>
      </c>
      <c r="AL68" s="359">
        <v>716174</v>
      </c>
      <c r="AM68" s="556">
        <v>936203</v>
      </c>
      <c r="AN68" s="367"/>
    </row>
    <row r="69" spans="2:40" ht="13.5">
      <c r="B69" s="4">
        <v>4</v>
      </c>
      <c r="C69" s="5" t="s">
        <v>45</v>
      </c>
      <c r="D69" s="353">
        <v>103968</v>
      </c>
      <c r="E69" s="353">
        <v>102108</v>
      </c>
      <c r="F69" s="353">
        <v>101742</v>
      </c>
      <c r="G69" s="353">
        <v>101089</v>
      </c>
      <c r="H69" s="353">
        <v>100834</v>
      </c>
      <c r="I69" s="353">
        <v>100369</v>
      </c>
      <c r="J69" s="353">
        <v>100084</v>
      </c>
      <c r="K69" s="353">
        <v>56991</v>
      </c>
      <c r="L69" s="353">
        <v>216111</v>
      </c>
      <c r="M69" s="353">
        <v>142089</v>
      </c>
      <c r="N69" s="353">
        <v>135252</v>
      </c>
      <c r="O69" s="353">
        <v>166726</v>
      </c>
      <c r="P69" s="353">
        <v>251952</v>
      </c>
      <c r="Q69" s="353">
        <v>257467</v>
      </c>
      <c r="R69" s="353">
        <v>362785</v>
      </c>
      <c r="S69" s="353">
        <v>330928</v>
      </c>
      <c r="T69" s="353">
        <v>193858</v>
      </c>
      <c r="U69" s="353">
        <v>293858</v>
      </c>
      <c r="V69" s="353">
        <v>292358</v>
      </c>
      <c r="W69" s="353">
        <v>261507</v>
      </c>
      <c r="X69" s="353">
        <v>311507</v>
      </c>
      <c r="Y69" s="353">
        <v>317507</v>
      </c>
      <c r="Z69" s="360">
        <v>351507</v>
      </c>
      <c r="AA69" s="353">
        <v>451507</v>
      </c>
      <c r="AB69" s="360">
        <v>571507</v>
      </c>
      <c r="AC69" s="360">
        <v>681507</v>
      </c>
      <c r="AD69" s="360">
        <v>753738</v>
      </c>
      <c r="AE69" s="360">
        <v>728364</v>
      </c>
      <c r="AF69" s="372">
        <v>729028</v>
      </c>
      <c r="AG69" s="359">
        <v>809224</v>
      </c>
      <c r="AH69" s="354">
        <v>796345</v>
      </c>
      <c r="AI69" s="354">
        <v>796435</v>
      </c>
      <c r="AJ69" s="354">
        <v>819354</v>
      </c>
      <c r="AK69" s="359">
        <v>761397</v>
      </c>
      <c r="AL69" s="359">
        <v>1011896</v>
      </c>
      <c r="AM69" s="556">
        <v>980604</v>
      </c>
      <c r="AN69" s="367"/>
    </row>
    <row r="70" spans="2:40" ht="13.5">
      <c r="B70" s="4">
        <v>5</v>
      </c>
      <c r="C70" s="5" t="s">
        <v>46</v>
      </c>
      <c r="D70" s="353">
        <v>310428</v>
      </c>
      <c r="E70" s="353">
        <v>311194</v>
      </c>
      <c r="F70" s="353">
        <v>314719</v>
      </c>
      <c r="G70" s="353">
        <v>134843</v>
      </c>
      <c r="H70" s="353">
        <v>191386</v>
      </c>
      <c r="I70" s="353">
        <v>242993</v>
      </c>
      <c r="J70" s="353">
        <v>318338</v>
      </c>
      <c r="K70" s="353">
        <v>365981</v>
      </c>
      <c r="L70" s="353">
        <v>355549</v>
      </c>
      <c r="M70" s="353">
        <v>344199</v>
      </c>
      <c r="N70" s="353">
        <v>360165</v>
      </c>
      <c r="O70" s="353">
        <v>319675</v>
      </c>
      <c r="P70" s="353">
        <v>333829</v>
      </c>
      <c r="Q70" s="353">
        <v>333638</v>
      </c>
      <c r="R70" s="353">
        <v>290065</v>
      </c>
      <c r="S70" s="353">
        <v>260389</v>
      </c>
      <c r="T70" s="353">
        <v>210685</v>
      </c>
      <c r="U70" s="353">
        <v>170009</v>
      </c>
      <c r="V70" s="353">
        <v>281183</v>
      </c>
      <c r="W70" s="353">
        <v>190335</v>
      </c>
      <c r="X70" s="353">
        <v>169514</v>
      </c>
      <c r="Y70" s="353">
        <v>228878</v>
      </c>
      <c r="Z70" s="360">
        <v>278857</v>
      </c>
      <c r="AA70" s="353">
        <v>385953</v>
      </c>
      <c r="AB70" s="360">
        <v>405480</v>
      </c>
      <c r="AC70" s="360">
        <v>363875</v>
      </c>
      <c r="AD70" s="360">
        <v>338031</v>
      </c>
      <c r="AE70" s="360">
        <v>247072</v>
      </c>
      <c r="AF70" s="372">
        <v>370229</v>
      </c>
      <c r="AG70" s="359">
        <v>353386</v>
      </c>
      <c r="AH70" s="354">
        <v>379347</v>
      </c>
      <c r="AI70" s="354">
        <v>421112</v>
      </c>
      <c r="AJ70" s="354">
        <v>486338</v>
      </c>
      <c r="AK70" s="359">
        <v>366698</v>
      </c>
      <c r="AL70" s="359">
        <v>634946</v>
      </c>
      <c r="AM70" s="556">
        <v>701658</v>
      </c>
      <c r="AN70" s="367"/>
    </row>
    <row r="71" spans="2:40" ht="14.25" thickBot="1">
      <c r="B71" s="22">
        <v>6</v>
      </c>
      <c r="C71" s="23" t="s">
        <v>65</v>
      </c>
      <c r="D71" s="365">
        <v>304095</v>
      </c>
      <c r="E71" s="365">
        <v>314936</v>
      </c>
      <c r="F71" s="365">
        <v>312626</v>
      </c>
      <c r="G71" s="365">
        <v>306724</v>
      </c>
      <c r="H71" s="365">
        <v>306935</v>
      </c>
      <c r="I71" s="365">
        <v>328507</v>
      </c>
      <c r="J71" s="365">
        <v>342663</v>
      </c>
      <c r="K71" s="365">
        <v>354245</v>
      </c>
      <c r="L71" s="365">
        <v>201838</v>
      </c>
      <c r="M71" s="365">
        <v>106516</v>
      </c>
      <c r="N71" s="365">
        <v>107549</v>
      </c>
      <c r="O71" s="365">
        <v>107953</v>
      </c>
      <c r="P71" s="365">
        <v>108309</v>
      </c>
      <c r="Q71" s="365">
        <v>108522</v>
      </c>
      <c r="R71" s="365">
        <v>108651</v>
      </c>
      <c r="S71" s="365">
        <v>108684</v>
      </c>
      <c r="T71" s="365">
        <v>108686</v>
      </c>
      <c r="U71" s="365">
        <v>108688</v>
      </c>
      <c r="V71" s="365">
        <v>158688</v>
      </c>
      <c r="W71" s="365">
        <v>208809</v>
      </c>
      <c r="X71" s="365">
        <v>304089</v>
      </c>
      <c r="Y71" s="365">
        <v>304089</v>
      </c>
      <c r="Z71" s="366">
        <v>304089</v>
      </c>
      <c r="AA71" s="365">
        <v>304089</v>
      </c>
      <c r="AB71" s="366">
        <v>304089</v>
      </c>
      <c r="AC71" s="366">
        <v>304089</v>
      </c>
      <c r="AD71" s="366">
        <v>304089</v>
      </c>
      <c r="AE71" s="366">
        <v>304089</v>
      </c>
      <c r="AF71" s="373">
        <v>304090</v>
      </c>
      <c r="AG71" s="366">
        <v>304128</v>
      </c>
      <c r="AH71" s="365">
        <v>304128</v>
      </c>
      <c r="AI71" s="365">
        <v>304128</v>
      </c>
      <c r="AJ71" s="365">
        <v>304128</v>
      </c>
      <c r="AK71" s="366">
        <v>304128</v>
      </c>
      <c r="AL71" s="366">
        <v>404128</v>
      </c>
      <c r="AM71" s="557">
        <v>504128</v>
      </c>
      <c r="AN71" s="367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4"/>
      <c r="AA72" s="363"/>
      <c r="AB72" s="364"/>
      <c r="AC72" s="364"/>
      <c r="AD72" s="364"/>
      <c r="AE72" s="364"/>
      <c r="AF72" s="374"/>
      <c r="AG72" s="364"/>
      <c r="AH72" s="363"/>
      <c r="AI72" s="363"/>
      <c r="AJ72" s="363"/>
      <c r="AK72" s="364"/>
      <c r="AL72" s="364"/>
      <c r="AM72" s="558"/>
      <c r="AN72" s="369"/>
    </row>
    <row r="73" spans="2:40" ht="14.25" thickBot="1">
      <c r="B73" s="24"/>
      <c r="C73" s="25" t="s">
        <v>95</v>
      </c>
      <c r="D73" s="356">
        <f aca="true" t="shared" si="0" ref="D73:S73">SUM(D5,D11,D14,D21,D28,D29,D31,D40,D43,D48,D51,D55,D56,D60)</f>
        <v>14439299</v>
      </c>
      <c r="E73" s="356">
        <f t="shared" si="0"/>
        <v>14212484</v>
      </c>
      <c r="F73" s="356">
        <f t="shared" si="0"/>
        <v>14149600</v>
      </c>
      <c r="G73" s="356">
        <f t="shared" si="0"/>
        <v>14884893</v>
      </c>
      <c r="H73" s="356">
        <f t="shared" si="0"/>
        <v>16952760</v>
      </c>
      <c r="I73" s="356">
        <f t="shared" si="0"/>
        <v>15979824</v>
      </c>
      <c r="J73" s="356">
        <f t="shared" si="0"/>
        <v>15046641</v>
      </c>
      <c r="K73" s="356">
        <f t="shared" si="0"/>
        <v>15447723</v>
      </c>
      <c r="L73" s="356">
        <f t="shared" si="0"/>
        <v>15052064</v>
      </c>
      <c r="M73" s="356">
        <f t="shared" si="0"/>
        <v>16363658</v>
      </c>
      <c r="N73" s="356">
        <f t="shared" si="0"/>
        <v>16615376</v>
      </c>
      <c r="O73" s="356">
        <f t="shared" si="0"/>
        <v>17006590</v>
      </c>
      <c r="P73" s="356">
        <f t="shared" si="0"/>
        <v>15276579</v>
      </c>
      <c r="Q73" s="356">
        <f t="shared" si="0"/>
        <v>18170496</v>
      </c>
      <c r="R73" s="356">
        <f t="shared" si="0"/>
        <v>19522549</v>
      </c>
      <c r="S73" s="356">
        <f t="shared" si="0"/>
        <v>19572137</v>
      </c>
      <c r="T73" s="356">
        <f>SUM(T5,T11,T14,T21,T28,T29,T31,T40,T43,T48,T51,T54,T60)</f>
        <v>20936825</v>
      </c>
      <c r="U73" s="356">
        <f>SUM(U4,U10,U14,U20,U28,U29,U31,U39,U42,U47,U51,U54,U59)</f>
        <v>24197996</v>
      </c>
      <c r="V73" s="356">
        <f>SUM(V4,V10,V13,V20,V28:V30,V39,V42,V47,V51,V54,V59)</f>
        <v>31312989</v>
      </c>
      <c r="W73" s="356">
        <f>SUM(W4,W10,W13,W20,W28:W30,W39,W42,W47,W51,W54,W59)</f>
        <v>31356541</v>
      </c>
      <c r="X73" s="356">
        <f>SUM(X4,X10,X13,X20,X28:X30,X39,X42,X47,X50,X54,X59)</f>
        <v>29867411</v>
      </c>
      <c r="Y73" s="356">
        <f>SUM(Y4,Y10,Y13,Y20,Y28:Y30,Y39,Y42,Y47,Y50,Y54,Y59)</f>
        <v>29707978</v>
      </c>
      <c r="Z73" s="362">
        <f>SUM(Z4,Z10,Z13,Z20,Z28:Z30,Z39,Z42,Z47,Z50,Z54,Z59)</f>
        <v>28856129</v>
      </c>
      <c r="AA73" s="356">
        <f aca="true" t="shared" si="1" ref="AA73:AF73">SUM(AA4,AA10,AA13,AA20,AA28:AA30,AA39,AA42,AA47,AA50,AA54,AA59)</f>
        <v>37331228</v>
      </c>
      <c r="AB73" s="362">
        <f t="shared" si="1"/>
        <v>42842397</v>
      </c>
      <c r="AC73" s="362">
        <f t="shared" si="1"/>
        <v>47914662</v>
      </c>
      <c r="AD73" s="362">
        <f t="shared" si="1"/>
        <v>53721599</v>
      </c>
      <c r="AE73" s="362">
        <f t="shared" si="1"/>
        <v>54895069</v>
      </c>
      <c r="AF73" s="375">
        <f t="shared" si="1"/>
        <v>55975280</v>
      </c>
      <c r="AG73" s="362">
        <f>SUM(AG4,AG10,AG13,AG20,AG28:AG30,AG39,AG42,AG47,AG50,AG54,AG59)</f>
        <v>55526174</v>
      </c>
      <c r="AH73" s="356">
        <v>52884574</v>
      </c>
      <c r="AI73" s="356">
        <v>50954593</v>
      </c>
      <c r="AJ73" s="356">
        <v>48482340</v>
      </c>
      <c r="AK73" s="362">
        <v>46308297</v>
      </c>
      <c r="AL73" s="362">
        <v>55078539</v>
      </c>
      <c r="AM73" s="559">
        <v>60501933</v>
      </c>
      <c r="AN73" s="370"/>
    </row>
    <row r="74" spans="2:40" ht="14.25" thickBot="1">
      <c r="B74" s="24"/>
      <c r="C74" s="25" t="s">
        <v>72</v>
      </c>
      <c r="D74" s="356">
        <f aca="true" t="shared" si="2" ref="D74:S74">SUM(D6:D9,D12,D15:D19,D22:D27,D32:D38,D41,D44:D46,D49,D52:D53,D57:D58,D61,D63:D71)</f>
        <v>11524799</v>
      </c>
      <c r="E74" s="356">
        <f t="shared" si="2"/>
        <v>11193413</v>
      </c>
      <c r="F74" s="356">
        <f t="shared" si="2"/>
        <v>10986574</v>
      </c>
      <c r="G74" s="356">
        <f t="shared" si="2"/>
        <v>11166919</v>
      </c>
      <c r="H74" s="356">
        <f t="shared" si="2"/>
        <v>11207517</v>
      </c>
      <c r="I74" s="356">
        <f t="shared" si="2"/>
        <v>10673343</v>
      </c>
      <c r="J74" s="356">
        <f t="shared" si="2"/>
        <v>10088824</v>
      </c>
      <c r="K74" s="356">
        <f t="shared" si="2"/>
        <v>10537746</v>
      </c>
      <c r="L74" s="356">
        <f t="shared" si="2"/>
        <v>10888095</v>
      </c>
      <c r="M74" s="356">
        <f t="shared" si="2"/>
        <v>10642393</v>
      </c>
      <c r="N74" s="356">
        <f t="shared" si="2"/>
        <v>10418262</v>
      </c>
      <c r="O74" s="356">
        <f t="shared" si="2"/>
        <v>10344354</v>
      </c>
      <c r="P74" s="356">
        <f t="shared" si="2"/>
        <v>10608068</v>
      </c>
      <c r="Q74" s="356">
        <f t="shared" si="2"/>
        <v>10866949</v>
      </c>
      <c r="R74" s="356">
        <f t="shared" si="2"/>
        <v>10398841</v>
      </c>
      <c r="S74" s="356">
        <f t="shared" si="2"/>
        <v>9377065</v>
      </c>
      <c r="T74" s="356">
        <f>SUM(T6:T9,T12,T15:T19,T22:T27,T32:T38,T41,T44:T46,T49,T52:T53,T61,T63:T71)</f>
        <v>9637365</v>
      </c>
      <c r="U74" s="356">
        <f>SUM(U15:U19,U32:U38,U52:U53,U62,U67:U71)</f>
        <v>5729182</v>
      </c>
      <c r="V74" s="356">
        <f>SUM(V19,V52:V53,V62,V67:V71)</f>
        <v>3087297</v>
      </c>
      <c r="W74" s="356">
        <f>SUM(W19,W52:W53,W62,W67:W71)</f>
        <v>3216403</v>
      </c>
      <c r="X74" s="356">
        <f>SUM(X19,X62,X67:X71)</f>
        <v>3475998</v>
      </c>
      <c r="Y74" s="356">
        <f>SUM(Y19,Y62,Y67:Y71)</f>
        <v>3724354</v>
      </c>
      <c r="Z74" s="362">
        <f>SUM(Z62,Z67:Z71)</f>
        <v>3897510</v>
      </c>
      <c r="AA74" s="356">
        <f aca="true" t="shared" si="3" ref="AA74:AF74">SUM(AA62,AA67:AA71)</f>
        <v>4427566</v>
      </c>
      <c r="AB74" s="362">
        <f t="shared" si="3"/>
        <v>5384963</v>
      </c>
      <c r="AC74" s="362">
        <f t="shared" si="3"/>
        <v>6433997</v>
      </c>
      <c r="AD74" s="362">
        <f t="shared" si="3"/>
        <v>7532738</v>
      </c>
      <c r="AE74" s="362">
        <f t="shared" si="3"/>
        <v>7701500</v>
      </c>
      <c r="AF74" s="375">
        <f t="shared" si="3"/>
        <v>8219208</v>
      </c>
      <c r="AG74" s="362">
        <f>SUM(AG62,AG67:AG71)</f>
        <v>8714563</v>
      </c>
      <c r="AH74" s="356">
        <v>9016795</v>
      </c>
      <c r="AI74" s="356">
        <v>8905864</v>
      </c>
      <c r="AJ74" s="356">
        <v>9166151</v>
      </c>
      <c r="AK74" s="362">
        <v>9375448</v>
      </c>
      <c r="AL74" s="362">
        <v>10548503</v>
      </c>
      <c r="AM74" s="559">
        <v>14200786</v>
      </c>
      <c r="AN74" s="370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61"/>
      <c r="AA75" s="355"/>
      <c r="AB75" s="361"/>
      <c r="AC75" s="361"/>
      <c r="AD75" s="361"/>
      <c r="AE75" s="361"/>
      <c r="AF75" s="376"/>
      <c r="AG75" s="361"/>
      <c r="AH75" s="355"/>
      <c r="AI75" s="355"/>
      <c r="AJ75" s="355"/>
      <c r="AK75" s="361"/>
      <c r="AL75" s="361"/>
      <c r="AM75" s="560"/>
      <c r="AN75" s="369"/>
    </row>
    <row r="76" spans="2:40" ht="14.25" thickBot="1">
      <c r="B76" s="24"/>
      <c r="C76" s="25" t="s">
        <v>73</v>
      </c>
      <c r="D76" s="356">
        <f aca="true" t="shared" si="4" ref="D76:S76">SUM(D73:D74)</f>
        <v>25964098</v>
      </c>
      <c r="E76" s="356">
        <f t="shared" si="4"/>
        <v>25405897</v>
      </c>
      <c r="F76" s="356">
        <f t="shared" si="4"/>
        <v>25136174</v>
      </c>
      <c r="G76" s="356">
        <f t="shared" si="4"/>
        <v>26051812</v>
      </c>
      <c r="H76" s="356">
        <f t="shared" si="4"/>
        <v>28160277</v>
      </c>
      <c r="I76" s="356">
        <f t="shared" si="4"/>
        <v>26653167</v>
      </c>
      <c r="J76" s="356">
        <f t="shared" si="4"/>
        <v>25135465</v>
      </c>
      <c r="K76" s="356">
        <f t="shared" si="4"/>
        <v>25985469</v>
      </c>
      <c r="L76" s="356">
        <f t="shared" si="4"/>
        <v>25940159</v>
      </c>
      <c r="M76" s="356">
        <f t="shared" si="4"/>
        <v>27006051</v>
      </c>
      <c r="N76" s="356">
        <f t="shared" si="4"/>
        <v>27033638</v>
      </c>
      <c r="O76" s="356">
        <f t="shared" si="4"/>
        <v>27350944</v>
      </c>
      <c r="P76" s="356">
        <f t="shared" si="4"/>
        <v>25884647</v>
      </c>
      <c r="Q76" s="356">
        <f t="shared" si="4"/>
        <v>29037445</v>
      </c>
      <c r="R76" s="356">
        <f t="shared" si="4"/>
        <v>29921390</v>
      </c>
      <c r="S76" s="356">
        <f t="shared" si="4"/>
        <v>28949202</v>
      </c>
      <c r="T76" s="356">
        <f>SUM(T73,T74)</f>
        <v>30574190</v>
      </c>
      <c r="U76" s="356">
        <f aca="true" t="shared" si="5" ref="U76:Z76">SUM(U73:U74)</f>
        <v>29927178</v>
      </c>
      <c r="V76" s="356">
        <f t="shared" si="5"/>
        <v>34400286</v>
      </c>
      <c r="W76" s="356">
        <f t="shared" si="5"/>
        <v>34572944</v>
      </c>
      <c r="X76" s="356">
        <f t="shared" si="5"/>
        <v>33343409</v>
      </c>
      <c r="Y76" s="356">
        <f t="shared" si="5"/>
        <v>33432332</v>
      </c>
      <c r="Z76" s="362">
        <f t="shared" si="5"/>
        <v>32753639</v>
      </c>
      <c r="AA76" s="356">
        <f aca="true" t="shared" si="6" ref="AA76:AF76">SUM(AA73:AA74)</f>
        <v>41758794</v>
      </c>
      <c r="AB76" s="362">
        <f t="shared" si="6"/>
        <v>48227360</v>
      </c>
      <c r="AC76" s="362">
        <f t="shared" si="6"/>
        <v>54348659</v>
      </c>
      <c r="AD76" s="362">
        <f t="shared" si="6"/>
        <v>61254337</v>
      </c>
      <c r="AE76" s="362">
        <f t="shared" si="6"/>
        <v>62596569</v>
      </c>
      <c r="AF76" s="375">
        <f t="shared" si="6"/>
        <v>64194488</v>
      </c>
      <c r="AG76" s="362">
        <f>SUM(AG73:AG74)</f>
        <v>64240737</v>
      </c>
      <c r="AH76" s="356">
        <v>61901369</v>
      </c>
      <c r="AI76" s="356">
        <v>59860457</v>
      </c>
      <c r="AJ76" s="356">
        <v>57648491</v>
      </c>
      <c r="AK76" s="362">
        <v>55683745</v>
      </c>
      <c r="AL76" s="362">
        <v>65627042</v>
      </c>
      <c r="AM76" s="559">
        <v>74702719</v>
      </c>
      <c r="AN76" s="370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="90" zoomScaleNormal="60" zoomScaleSheetLayoutView="90" zoomScalePageLayoutView="0" workbookViewId="0" topLeftCell="A1">
      <pane xSplit="3" ySplit="3" topLeftCell="A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M71" sqref="AM4:AM71"/>
    </sheetView>
  </sheetViews>
  <sheetFormatPr defaultColWidth="9.00390625" defaultRowHeight="13.5"/>
  <cols>
    <col min="1" max="1" width="2.75390625" style="0" customWidth="1"/>
    <col min="3" max="3" width="12.375" style="0" customWidth="1"/>
    <col min="40" max="40" width="2.375" style="0" customWidth="1"/>
  </cols>
  <sheetData>
    <row r="1" spans="2:40" ht="18">
      <c r="B1" s="388" t="s">
        <v>131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</row>
    <row r="3" spans="2:40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150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148</v>
      </c>
      <c r="U3" s="112" t="s">
        <v>149</v>
      </c>
      <c r="V3" s="112" t="s">
        <v>79</v>
      </c>
      <c r="W3" s="112" t="s">
        <v>80</v>
      </c>
      <c r="X3" s="113" t="s">
        <v>81</v>
      </c>
      <c r="Y3" s="114" t="s">
        <v>82</v>
      </c>
      <c r="Z3" s="113" t="s">
        <v>83</v>
      </c>
      <c r="AA3" s="112" t="s">
        <v>84</v>
      </c>
      <c r="AB3" s="113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2" t="s">
        <v>163</v>
      </c>
      <c r="AK3" s="113" t="s">
        <v>165</v>
      </c>
      <c r="AL3" s="113" t="s">
        <v>3</v>
      </c>
      <c r="AM3" s="501" t="s">
        <v>167</v>
      </c>
      <c r="AN3" s="115"/>
    </row>
    <row r="4" spans="2:40" ht="13.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155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66" t="s">
        <v>20</v>
      </c>
      <c r="U4" s="466">
        <v>3628059</v>
      </c>
      <c r="V4" s="117">
        <v>3628645</v>
      </c>
      <c r="W4" s="117">
        <v>3633355</v>
      </c>
      <c r="X4" s="118">
        <v>2601821</v>
      </c>
      <c r="Y4" s="119">
        <v>1469449</v>
      </c>
      <c r="Z4" s="118">
        <v>971537</v>
      </c>
      <c r="AA4" s="117">
        <v>972603</v>
      </c>
      <c r="AB4" s="118">
        <v>975760</v>
      </c>
      <c r="AC4" s="118">
        <v>675970</v>
      </c>
      <c r="AD4" s="118">
        <v>676880</v>
      </c>
      <c r="AE4" s="118">
        <v>477985</v>
      </c>
      <c r="AF4" s="119">
        <v>278845</v>
      </c>
      <c r="AG4" s="118">
        <v>195465</v>
      </c>
      <c r="AH4" s="117">
        <v>5813</v>
      </c>
      <c r="AI4" s="117">
        <v>5927</v>
      </c>
      <c r="AJ4" s="117">
        <v>5932</v>
      </c>
      <c r="AK4" s="118">
        <v>5935</v>
      </c>
      <c r="AL4" s="118">
        <v>1251045</v>
      </c>
      <c r="AM4" s="502">
        <v>1251507</v>
      </c>
      <c r="AN4" s="120"/>
    </row>
    <row r="5" spans="2:40" ht="13.5">
      <c r="B5" s="7"/>
      <c r="C5" s="8" t="s">
        <v>15</v>
      </c>
      <c r="D5" s="441">
        <v>0</v>
      </c>
      <c r="E5" s="441">
        <v>0</v>
      </c>
      <c r="F5" s="441">
        <v>1850000</v>
      </c>
      <c r="G5" s="441">
        <v>3248000</v>
      </c>
      <c r="H5" s="441">
        <v>5129671</v>
      </c>
      <c r="I5" s="441">
        <v>6356971</v>
      </c>
      <c r="J5" s="441">
        <v>5852931</v>
      </c>
      <c r="K5" s="441">
        <v>5960452</v>
      </c>
      <c r="L5" s="441">
        <v>5451766</v>
      </c>
      <c r="M5" s="441">
        <v>5280684</v>
      </c>
      <c r="N5" s="441">
        <v>4642458</v>
      </c>
      <c r="O5" s="441">
        <v>4013453</v>
      </c>
      <c r="P5" s="441">
        <v>3415271</v>
      </c>
      <c r="Q5" s="441">
        <v>2838602</v>
      </c>
      <c r="R5" s="441">
        <v>3588121</v>
      </c>
      <c r="S5" s="441">
        <v>3788756</v>
      </c>
      <c r="T5" s="460">
        <v>3790907</v>
      </c>
      <c r="U5" s="27" t="s">
        <v>20</v>
      </c>
      <c r="V5" s="27" t="s">
        <v>20</v>
      </c>
      <c r="W5" s="27" t="s">
        <v>20</v>
      </c>
      <c r="X5" s="37" t="s">
        <v>20</v>
      </c>
      <c r="Y5" s="52" t="s">
        <v>20</v>
      </c>
      <c r="Z5" s="37" t="s">
        <v>20</v>
      </c>
      <c r="AA5" s="2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27" t="s">
        <v>20</v>
      </c>
      <c r="AK5" s="37" t="s">
        <v>20</v>
      </c>
      <c r="AL5" s="37" t="s">
        <v>20</v>
      </c>
      <c r="AM5" s="503" t="s">
        <v>20</v>
      </c>
      <c r="AN5" s="82"/>
    </row>
    <row r="6" spans="2:40" ht="13.5">
      <c r="B6" s="9"/>
      <c r="C6" s="10" t="s">
        <v>55</v>
      </c>
      <c r="D6" s="442">
        <v>0</v>
      </c>
      <c r="E6" s="442">
        <v>0</v>
      </c>
      <c r="F6" s="442">
        <v>14900</v>
      </c>
      <c r="G6" s="442">
        <v>76356</v>
      </c>
      <c r="H6" s="442">
        <v>104487</v>
      </c>
      <c r="I6" s="442">
        <v>157408</v>
      </c>
      <c r="J6" s="442">
        <v>127146</v>
      </c>
      <c r="K6" s="442">
        <v>79467</v>
      </c>
      <c r="L6" s="442">
        <v>32392</v>
      </c>
      <c r="M6" s="442">
        <v>32510</v>
      </c>
      <c r="N6" s="442">
        <v>68624</v>
      </c>
      <c r="O6" s="442">
        <v>106287</v>
      </c>
      <c r="P6" s="442">
        <v>141433</v>
      </c>
      <c r="Q6" s="442">
        <v>87119</v>
      </c>
      <c r="R6" s="442">
        <v>61215</v>
      </c>
      <c r="S6" s="442">
        <v>61244</v>
      </c>
      <c r="T6" s="352">
        <v>43127</v>
      </c>
      <c r="U6" s="28" t="s">
        <v>20</v>
      </c>
      <c r="V6" s="28" t="s">
        <v>20</v>
      </c>
      <c r="W6" s="28" t="s">
        <v>20</v>
      </c>
      <c r="X6" s="38" t="s">
        <v>20</v>
      </c>
      <c r="Y6" s="53" t="s">
        <v>20</v>
      </c>
      <c r="Z6" s="38" t="s">
        <v>20</v>
      </c>
      <c r="AA6" s="2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28" t="s">
        <v>20</v>
      </c>
      <c r="AK6" s="38" t="s">
        <v>20</v>
      </c>
      <c r="AL6" s="38" t="s">
        <v>20</v>
      </c>
      <c r="AM6" s="504" t="s">
        <v>20</v>
      </c>
      <c r="AN6" s="83"/>
    </row>
    <row r="7" spans="2:40" ht="13.5">
      <c r="B7" s="9"/>
      <c r="C7" s="10" t="s">
        <v>56</v>
      </c>
      <c r="D7" s="442">
        <v>12039</v>
      </c>
      <c r="E7" s="442">
        <v>12527</v>
      </c>
      <c r="F7" s="442">
        <v>45636</v>
      </c>
      <c r="G7" s="442">
        <v>160030</v>
      </c>
      <c r="H7" s="442">
        <v>231748</v>
      </c>
      <c r="I7" s="442">
        <v>261118</v>
      </c>
      <c r="J7" s="442">
        <v>248293</v>
      </c>
      <c r="K7" s="442">
        <v>221239</v>
      </c>
      <c r="L7" s="442">
        <v>187969</v>
      </c>
      <c r="M7" s="442">
        <v>243563</v>
      </c>
      <c r="N7" s="442">
        <v>269571</v>
      </c>
      <c r="O7" s="442">
        <v>245596</v>
      </c>
      <c r="P7" s="442">
        <v>314656</v>
      </c>
      <c r="Q7" s="442">
        <v>429206</v>
      </c>
      <c r="R7" s="442">
        <v>520727</v>
      </c>
      <c r="S7" s="442">
        <v>450532</v>
      </c>
      <c r="T7" s="352">
        <v>239321</v>
      </c>
      <c r="U7" s="28" t="s">
        <v>20</v>
      </c>
      <c r="V7" s="28" t="s">
        <v>20</v>
      </c>
      <c r="W7" s="28" t="s">
        <v>20</v>
      </c>
      <c r="X7" s="38" t="s">
        <v>20</v>
      </c>
      <c r="Y7" s="53" t="s">
        <v>20</v>
      </c>
      <c r="Z7" s="38" t="s">
        <v>20</v>
      </c>
      <c r="AA7" s="28" t="s">
        <v>20</v>
      </c>
      <c r="AB7" s="3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28" t="s">
        <v>20</v>
      </c>
      <c r="AK7" s="38" t="s">
        <v>20</v>
      </c>
      <c r="AL7" s="38" t="s">
        <v>20</v>
      </c>
      <c r="AM7" s="504" t="s">
        <v>20</v>
      </c>
      <c r="AN7" s="83"/>
    </row>
    <row r="8" spans="2:40" ht="13.5">
      <c r="B8" s="9"/>
      <c r="C8" s="10" t="s">
        <v>57</v>
      </c>
      <c r="D8" s="442">
        <v>35249</v>
      </c>
      <c r="E8" s="442">
        <v>83249</v>
      </c>
      <c r="F8" s="442">
        <v>291239</v>
      </c>
      <c r="G8" s="442">
        <v>518572</v>
      </c>
      <c r="H8" s="442">
        <v>590503</v>
      </c>
      <c r="I8" s="442">
        <v>554193</v>
      </c>
      <c r="J8" s="442">
        <v>388724</v>
      </c>
      <c r="K8" s="442">
        <v>420561</v>
      </c>
      <c r="L8" s="442">
        <v>363828</v>
      </c>
      <c r="M8" s="442">
        <v>287543</v>
      </c>
      <c r="N8" s="442">
        <v>288093</v>
      </c>
      <c r="O8" s="442">
        <v>267132</v>
      </c>
      <c r="P8" s="442">
        <v>183635</v>
      </c>
      <c r="Q8" s="442">
        <v>159166</v>
      </c>
      <c r="R8" s="442">
        <v>124599</v>
      </c>
      <c r="S8" s="442">
        <v>44996</v>
      </c>
      <c r="T8" s="352">
        <v>21783</v>
      </c>
      <c r="U8" s="28" t="s">
        <v>20</v>
      </c>
      <c r="V8" s="28" t="s">
        <v>20</v>
      </c>
      <c r="W8" s="28" t="s">
        <v>20</v>
      </c>
      <c r="X8" s="38" t="s">
        <v>20</v>
      </c>
      <c r="Y8" s="53" t="s">
        <v>20</v>
      </c>
      <c r="Z8" s="38" t="s">
        <v>20</v>
      </c>
      <c r="AA8" s="28" t="s">
        <v>20</v>
      </c>
      <c r="AB8" s="3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28" t="s">
        <v>20</v>
      </c>
      <c r="AK8" s="38" t="s">
        <v>20</v>
      </c>
      <c r="AL8" s="38" t="s">
        <v>20</v>
      </c>
      <c r="AM8" s="504" t="s">
        <v>20</v>
      </c>
      <c r="AN8" s="83"/>
    </row>
    <row r="9" spans="2:40" ht="13.5">
      <c r="B9" s="4"/>
      <c r="C9" s="11" t="s">
        <v>58</v>
      </c>
      <c r="D9" s="443">
        <v>0</v>
      </c>
      <c r="E9" s="443">
        <v>0</v>
      </c>
      <c r="F9" s="443">
        <v>160000</v>
      </c>
      <c r="G9" s="443">
        <v>373775</v>
      </c>
      <c r="H9" s="443">
        <v>393538</v>
      </c>
      <c r="I9" s="443">
        <v>289862</v>
      </c>
      <c r="J9" s="443">
        <v>299717</v>
      </c>
      <c r="K9" s="443">
        <v>305711</v>
      </c>
      <c r="L9" s="443">
        <v>311842</v>
      </c>
      <c r="M9" s="443">
        <v>244277</v>
      </c>
      <c r="N9" s="443">
        <v>309011</v>
      </c>
      <c r="O9" s="443">
        <v>310068</v>
      </c>
      <c r="P9" s="443">
        <v>388791</v>
      </c>
      <c r="Q9" s="443">
        <v>525980</v>
      </c>
      <c r="R9" s="443">
        <v>526454</v>
      </c>
      <c r="S9" s="443">
        <v>496127</v>
      </c>
      <c r="T9" s="467">
        <v>442362</v>
      </c>
      <c r="U9" s="29" t="s">
        <v>20</v>
      </c>
      <c r="V9" s="29" t="s">
        <v>20</v>
      </c>
      <c r="W9" s="29" t="s">
        <v>20</v>
      </c>
      <c r="X9" s="39" t="s">
        <v>20</v>
      </c>
      <c r="Y9" s="54" t="s">
        <v>20</v>
      </c>
      <c r="Z9" s="39" t="s">
        <v>20</v>
      </c>
      <c r="AA9" s="29" t="s">
        <v>20</v>
      </c>
      <c r="AB9" s="3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29" t="s">
        <v>20</v>
      </c>
      <c r="AK9" s="39" t="s">
        <v>20</v>
      </c>
      <c r="AL9" s="39" t="s">
        <v>20</v>
      </c>
      <c r="AM9" s="505" t="s">
        <v>20</v>
      </c>
      <c r="AN9" s="83"/>
    </row>
    <row r="10" spans="2:40" ht="13.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57" t="s">
        <v>20</v>
      </c>
      <c r="U10" s="457">
        <v>767529</v>
      </c>
      <c r="V10" s="122">
        <v>467657</v>
      </c>
      <c r="W10" s="122">
        <v>468054</v>
      </c>
      <c r="X10" s="123">
        <v>469261</v>
      </c>
      <c r="Y10" s="124">
        <v>470290</v>
      </c>
      <c r="Z10" s="123">
        <v>470664</v>
      </c>
      <c r="AA10" s="122">
        <v>470881</v>
      </c>
      <c r="AB10" s="123">
        <v>471548</v>
      </c>
      <c r="AC10" s="123">
        <v>471707</v>
      </c>
      <c r="AD10" s="123">
        <v>471938</v>
      </c>
      <c r="AE10" s="123">
        <v>472080</v>
      </c>
      <c r="AF10" s="124">
        <v>472232</v>
      </c>
      <c r="AG10" s="123">
        <v>402351</v>
      </c>
      <c r="AH10" s="122">
        <v>402452</v>
      </c>
      <c r="AI10" s="122">
        <v>402493</v>
      </c>
      <c r="AJ10" s="122">
        <v>402534</v>
      </c>
      <c r="AK10" s="123">
        <v>402574</v>
      </c>
      <c r="AL10" s="123">
        <v>1179502</v>
      </c>
      <c r="AM10" s="506">
        <v>1659526</v>
      </c>
      <c r="AN10" s="125"/>
    </row>
    <row r="11" spans="2:40" ht="13.5">
      <c r="B11" s="12"/>
      <c r="C11" s="8" t="s">
        <v>16</v>
      </c>
      <c r="D11" s="441">
        <v>0</v>
      </c>
      <c r="E11" s="441">
        <v>0</v>
      </c>
      <c r="F11" s="441">
        <v>720000</v>
      </c>
      <c r="G11" s="441">
        <v>1306162</v>
      </c>
      <c r="H11" s="441">
        <v>2419836</v>
      </c>
      <c r="I11" s="441">
        <v>3032050</v>
      </c>
      <c r="J11" s="441">
        <v>2730009</v>
      </c>
      <c r="K11" s="441">
        <v>2415069</v>
      </c>
      <c r="L11" s="441">
        <v>2074478</v>
      </c>
      <c r="M11" s="441">
        <v>1722287</v>
      </c>
      <c r="N11" s="441">
        <v>1460785</v>
      </c>
      <c r="O11" s="441">
        <v>1184489</v>
      </c>
      <c r="P11" s="441">
        <v>849998</v>
      </c>
      <c r="Q11" s="441">
        <v>851713</v>
      </c>
      <c r="R11" s="441">
        <v>1002001</v>
      </c>
      <c r="S11" s="441">
        <v>1002138</v>
      </c>
      <c r="T11" s="460">
        <v>1002272</v>
      </c>
      <c r="U11" s="27" t="s">
        <v>20</v>
      </c>
      <c r="V11" s="27" t="s">
        <v>20</v>
      </c>
      <c r="W11" s="27" t="s">
        <v>20</v>
      </c>
      <c r="X11" s="37" t="s">
        <v>20</v>
      </c>
      <c r="Y11" s="52" t="s">
        <v>20</v>
      </c>
      <c r="Z11" s="37" t="s">
        <v>20</v>
      </c>
      <c r="AA11" s="27" t="s">
        <v>20</v>
      </c>
      <c r="AB11" s="3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27" t="s">
        <v>20</v>
      </c>
      <c r="AK11" s="37" t="s">
        <v>20</v>
      </c>
      <c r="AL11" s="37" t="s">
        <v>20</v>
      </c>
      <c r="AM11" s="503" t="s">
        <v>20</v>
      </c>
      <c r="AN11" s="82"/>
    </row>
    <row r="12" spans="2:40" ht="13.5">
      <c r="B12" s="13"/>
      <c r="C12" s="11" t="s">
        <v>53</v>
      </c>
      <c r="D12" s="443">
        <v>0</v>
      </c>
      <c r="E12" s="443">
        <v>0</v>
      </c>
      <c r="F12" s="443">
        <v>21000</v>
      </c>
      <c r="G12" s="443">
        <v>42041</v>
      </c>
      <c r="H12" s="443">
        <v>79404</v>
      </c>
      <c r="I12" s="443">
        <v>134238</v>
      </c>
      <c r="J12" s="443">
        <v>120918</v>
      </c>
      <c r="K12" s="443">
        <v>125527</v>
      </c>
      <c r="L12" s="443">
        <v>179054</v>
      </c>
      <c r="M12" s="443">
        <v>194134</v>
      </c>
      <c r="N12" s="443">
        <v>180852</v>
      </c>
      <c r="O12" s="443">
        <v>221153</v>
      </c>
      <c r="P12" s="443">
        <v>268853</v>
      </c>
      <c r="Q12" s="443">
        <v>230962</v>
      </c>
      <c r="R12" s="443">
        <v>222883</v>
      </c>
      <c r="S12" s="443">
        <v>164993</v>
      </c>
      <c r="T12" s="467">
        <v>115056</v>
      </c>
      <c r="U12" s="29" t="s">
        <v>20</v>
      </c>
      <c r="V12" s="29" t="s">
        <v>20</v>
      </c>
      <c r="W12" s="29" t="s">
        <v>20</v>
      </c>
      <c r="X12" s="39" t="s">
        <v>20</v>
      </c>
      <c r="Y12" s="54" t="s">
        <v>20</v>
      </c>
      <c r="Z12" s="39" t="s">
        <v>20</v>
      </c>
      <c r="AA12" s="29" t="s">
        <v>20</v>
      </c>
      <c r="AB12" s="3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29" t="s">
        <v>20</v>
      </c>
      <c r="AK12" s="39" t="s">
        <v>20</v>
      </c>
      <c r="AL12" s="39" t="s">
        <v>20</v>
      </c>
      <c r="AM12" s="505" t="s">
        <v>20</v>
      </c>
      <c r="AN12" s="83"/>
    </row>
    <row r="13" spans="2:40" ht="13.5">
      <c r="B13" s="4">
        <v>3</v>
      </c>
      <c r="C13" s="5" t="s">
        <v>17</v>
      </c>
      <c r="D13" s="480" t="s">
        <v>20</v>
      </c>
      <c r="E13" s="480" t="s">
        <v>20</v>
      </c>
      <c r="F13" s="480" t="s">
        <v>20</v>
      </c>
      <c r="G13" s="480" t="s">
        <v>20</v>
      </c>
      <c r="H13" s="480" t="s">
        <v>20</v>
      </c>
      <c r="I13" s="480" t="s">
        <v>20</v>
      </c>
      <c r="J13" s="480" t="s">
        <v>20</v>
      </c>
      <c r="K13" s="480" t="s">
        <v>20</v>
      </c>
      <c r="L13" s="480" t="s">
        <v>20</v>
      </c>
      <c r="M13" s="480" t="s">
        <v>20</v>
      </c>
      <c r="N13" s="480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57" t="s">
        <v>20</v>
      </c>
      <c r="U13" s="457" t="s">
        <v>20</v>
      </c>
      <c r="V13" s="130">
        <v>2042134</v>
      </c>
      <c r="W13" s="30">
        <v>2545199</v>
      </c>
      <c r="X13" s="40">
        <v>2056699</v>
      </c>
      <c r="Y13" s="55">
        <v>1525583</v>
      </c>
      <c r="Z13" s="40">
        <v>708706</v>
      </c>
      <c r="AA13" s="30">
        <v>2160435</v>
      </c>
      <c r="AB13" s="40">
        <v>3375793</v>
      </c>
      <c r="AC13" s="40">
        <v>3686923</v>
      </c>
      <c r="AD13" s="40">
        <v>4062426</v>
      </c>
      <c r="AE13" s="40">
        <v>4984983</v>
      </c>
      <c r="AF13" s="55">
        <v>5875397</v>
      </c>
      <c r="AG13" s="40">
        <v>6367123</v>
      </c>
      <c r="AH13" s="30">
        <v>6718287</v>
      </c>
      <c r="AI13" s="30">
        <v>5815697</v>
      </c>
      <c r="AJ13" s="30">
        <v>4307411</v>
      </c>
      <c r="AK13" s="40">
        <v>3383492</v>
      </c>
      <c r="AL13" s="40">
        <v>5135735</v>
      </c>
      <c r="AM13" s="507">
        <v>4544096</v>
      </c>
      <c r="AN13" s="84"/>
    </row>
    <row r="14" spans="2:40" ht="13.5">
      <c r="B14" s="12"/>
      <c r="C14" s="21" t="s">
        <v>17</v>
      </c>
      <c r="D14" s="446">
        <v>0</v>
      </c>
      <c r="E14" s="446">
        <v>0</v>
      </c>
      <c r="F14" s="446">
        <v>511000</v>
      </c>
      <c r="G14" s="446">
        <v>907813</v>
      </c>
      <c r="H14" s="446">
        <v>1375803</v>
      </c>
      <c r="I14" s="446">
        <v>1648714</v>
      </c>
      <c r="J14" s="446">
        <v>1336424</v>
      </c>
      <c r="K14" s="446">
        <v>1184217</v>
      </c>
      <c r="L14" s="446">
        <v>1024407</v>
      </c>
      <c r="M14" s="446">
        <v>854138</v>
      </c>
      <c r="N14" s="446">
        <v>858495</v>
      </c>
      <c r="O14" s="446">
        <v>862845</v>
      </c>
      <c r="P14" s="446">
        <v>1064090</v>
      </c>
      <c r="Q14" s="446">
        <v>1425479</v>
      </c>
      <c r="R14" s="446">
        <v>1726458</v>
      </c>
      <c r="S14" s="446">
        <v>1726829</v>
      </c>
      <c r="T14" s="469">
        <v>1207658</v>
      </c>
      <c r="U14" s="469">
        <v>789195</v>
      </c>
      <c r="V14" s="67" t="s">
        <v>20</v>
      </c>
      <c r="W14" s="27" t="s">
        <v>20</v>
      </c>
      <c r="X14" s="37" t="s">
        <v>20</v>
      </c>
      <c r="Y14" s="52" t="s">
        <v>20</v>
      </c>
      <c r="Z14" s="37" t="s">
        <v>20</v>
      </c>
      <c r="AA14" s="27" t="s">
        <v>20</v>
      </c>
      <c r="AB14" s="3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27" t="s">
        <v>20</v>
      </c>
      <c r="AK14" s="37" t="s">
        <v>20</v>
      </c>
      <c r="AL14" s="37" t="s">
        <v>20</v>
      </c>
      <c r="AM14" s="503" t="s">
        <v>20</v>
      </c>
      <c r="AN14" s="82"/>
    </row>
    <row r="15" spans="2:40" ht="13.5">
      <c r="B15" s="16"/>
      <c r="C15" s="10" t="s">
        <v>49</v>
      </c>
      <c r="D15" s="352">
        <v>0</v>
      </c>
      <c r="E15" s="352">
        <v>0</v>
      </c>
      <c r="F15" s="352">
        <v>43743</v>
      </c>
      <c r="G15" s="352">
        <v>117235</v>
      </c>
      <c r="H15" s="352">
        <v>170537</v>
      </c>
      <c r="I15" s="352">
        <v>233119</v>
      </c>
      <c r="J15" s="352">
        <v>359286</v>
      </c>
      <c r="K15" s="352">
        <v>476218</v>
      </c>
      <c r="L15" s="352">
        <v>484386</v>
      </c>
      <c r="M15" s="352">
        <v>487249</v>
      </c>
      <c r="N15" s="352">
        <v>429142</v>
      </c>
      <c r="O15" s="352">
        <v>430939</v>
      </c>
      <c r="P15" s="352">
        <v>431803</v>
      </c>
      <c r="Q15" s="352">
        <v>432321</v>
      </c>
      <c r="R15" s="352">
        <v>432624</v>
      </c>
      <c r="S15" s="352">
        <v>432632</v>
      </c>
      <c r="T15" s="352">
        <v>432641</v>
      </c>
      <c r="U15" s="352">
        <v>432645</v>
      </c>
      <c r="V15" s="28" t="s">
        <v>20</v>
      </c>
      <c r="W15" s="28" t="s">
        <v>20</v>
      </c>
      <c r="X15" s="38" t="s">
        <v>20</v>
      </c>
      <c r="Y15" s="53" t="s">
        <v>20</v>
      </c>
      <c r="Z15" s="38" t="s">
        <v>20</v>
      </c>
      <c r="AA15" s="28" t="s">
        <v>20</v>
      </c>
      <c r="AB15" s="3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28" t="s">
        <v>20</v>
      </c>
      <c r="AK15" s="38" t="s">
        <v>20</v>
      </c>
      <c r="AL15" s="38" t="s">
        <v>20</v>
      </c>
      <c r="AM15" s="504" t="s">
        <v>20</v>
      </c>
      <c r="AN15" s="83"/>
    </row>
    <row r="16" spans="2:40" ht="13.5">
      <c r="B16" s="16"/>
      <c r="C16" s="10" t="s">
        <v>50</v>
      </c>
      <c r="D16" s="352">
        <v>0</v>
      </c>
      <c r="E16" s="352">
        <v>0</v>
      </c>
      <c r="F16" s="352">
        <v>98400</v>
      </c>
      <c r="G16" s="352">
        <v>173400</v>
      </c>
      <c r="H16" s="352">
        <v>243718</v>
      </c>
      <c r="I16" s="352">
        <v>252720</v>
      </c>
      <c r="J16" s="352">
        <v>130058</v>
      </c>
      <c r="K16" s="352">
        <v>122368</v>
      </c>
      <c r="L16" s="352">
        <v>123659</v>
      </c>
      <c r="M16" s="352">
        <v>124339</v>
      </c>
      <c r="N16" s="352">
        <v>139826</v>
      </c>
      <c r="O16" s="352">
        <v>140209</v>
      </c>
      <c r="P16" s="352">
        <v>15507</v>
      </c>
      <c r="Q16" s="352">
        <v>15507</v>
      </c>
      <c r="R16" s="352">
        <v>15525</v>
      </c>
      <c r="S16" s="352">
        <v>15534</v>
      </c>
      <c r="T16" s="352">
        <v>15542</v>
      </c>
      <c r="U16" s="352">
        <v>15546</v>
      </c>
      <c r="V16" s="28" t="s">
        <v>20</v>
      </c>
      <c r="W16" s="28" t="s">
        <v>20</v>
      </c>
      <c r="X16" s="38" t="s">
        <v>20</v>
      </c>
      <c r="Y16" s="53" t="s">
        <v>20</v>
      </c>
      <c r="Z16" s="38" t="s">
        <v>20</v>
      </c>
      <c r="AA16" s="28" t="s">
        <v>20</v>
      </c>
      <c r="AB16" s="3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28" t="s">
        <v>20</v>
      </c>
      <c r="AK16" s="38" t="s">
        <v>20</v>
      </c>
      <c r="AL16" s="38" t="s">
        <v>20</v>
      </c>
      <c r="AM16" s="504" t="s">
        <v>20</v>
      </c>
      <c r="AN16" s="83"/>
    </row>
    <row r="17" spans="2:40" ht="13.5">
      <c r="B17" s="16"/>
      <c r="C17" s="10" t="s">
        <v>51</v>
      </c>
      <c r="D17" s="352">
        <v>0</v>
      </c>
      <c r="E17" s="352">
        <v>0</v>
      </c>
      <c r="F17" s="352">
        <v>10000</v>
      </c>
      <c r="G17" s="352">
        <v>115535</v>
      </c>
      <c r="H17" s="352">
        <v>107409</v>
      </c>
      <c r="I17" s="352">
        <v>193981</v>
      </c>
      <c r="J17" s="352">
        <v>171834</v>
      </c>
      <c r="K17" s="352">
        <v>149845</v>
      </c>
      <c r="L17" s="352">
        <v>126572</v>
      </c>
      <c r="M17" s="352">
        <v>102360</v>
      </c>
      <c r="N17" s="352">
        <v>77882</v>
      </c>
      <c r="O17" s="352">
        <v>93616</v>
      </c>
      <c r="P17" s="352">
        <v>72739</v>
      </c>
      <c r="Q17" s="352">
        <v>53105</v>
      </c>
      <c r="R17" s="352">
        <v>34310</v>
      </c>
      <c r="S17" s="352">
        <v>16955</v>
      </c>
      <c r="T17" s="352">
        <v>9</v>
      </c>
      <c r="U17" s="352">
        <v>9</v>
      </c>
      <c r="V17" s="28" t="s">
        <v>20</v>
      </c>
      <c r="W17" s="28" t="s">
        <v>20</v>
      </c>
      <c r="X17" s="38" t="s">
        <v>20</v>
      </c>
      <c r="Y17" s="53" t="s">
        <v>20</v>
      </c>
      <c r="Z17" s="38" t="s">
        <v>20</v>
      </c>
      <c r="AA17" s="28" t="s">
        <v>20</v>
      </c>
      <c r="AB17" s="3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28" t="s">
        <v>20</v>
      </c>
      <c r="AK17" s="38" t="s">
        <v>20</v>
      </c>
      <c r="AL17" s="38" t="s">
        <v>20</v>
      </c>
      <c r="AM17" s="504" t="s">
        <v>20</v>
      </c>
      <c r="AN17" s="83"/>
    </row>
    <row r="18" spans="2:40" ht="13.5">
      <c r="B18" s="16"/>
      <c r="C18" s="21" t="s">
        <v>52</v>
      </c>
      <c r="D18" s="447">
        <v>0</v>
      </c>
      <c r="E18" s="447">
        <v>0</v>
      </c>
      <c r="F18" s="447">
        <v>27000</v>
      </c>
      <c r="G18" s="447">
        <v>80000</v>
      </c>
      <c r="H18" s="447">
        <v>32687</v>
      </c>
      <c r="I18" s="447">
        <v>14067</v>
      </c>
      <c r="J18" s="447">
        <v>1343</v>
      </c>
      <c r="K18" s="447">
        <v>1356</v>
      </c>
      <c r="L18" s="447">
        <v>1385</v>
      </c>
      <c r="M18" s="447">
        <v>1392</v>
      </c>
      <c r="N18" s="447">
        <v>2338</v>
      </c>
      <c r="O18" s="447">
        <v>2344</v>
      </c>
      <c r="P18" s="447">
        <v>28348</v>
      </c>
      <c r="Q18" s="447">
        <v>58369</v>
      </c>
      <c r="R18" s="447">
        <v>58437</v>
      </c>
      <c r="S18" s="447">
        <v>58460</v>
      </c>
      <c r="T18" s="447">
        <v>58461</v>
      </c>
      <c r="U18" s="447">
        <v>3462</v>
      </c>
      <c r="V18" s="346" t="s">
        <v>20</v>
      </c>
      <c r="W18" s="50" t="s">
        <v>20</v>
      </c>
      <c r="X18" s="51" t="s">
        <v>20</v>
      </c>
      <c r="Y18" s="57" t="s">
        <v>20</v>
      </c>
      <c r="Z18" s="51" t="s">
        <v>20</v>
      </c>
      <c r="AA18" s="50" t="s">
        <v>20</v>
      </c>
      <c r="AB18" s="51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0" t="s">
        <v>20</v>
      </c>
      <c r="AK18" s="51" t="s">
        <v>20</v>
      </c>
      <c r="AL18" s="51" t="s">
        <v>20</v>
      </c>
      <c r="AM18" s="508" t="s">
        <v>20</v>
      </c>
      <c r="AN18" s="83"/>
    </row>
    <row r="19" spans="2:40" ht="13.5">
      <c r="B19" s="13"/>
      <c r="C19" s="11" t="s">
        <v>67</v>
      </c>
      <c r="D19" s="347">
        <v>0</v>
      </c>
      <c r="E19" s="347">
        <v>30000</v>
      </c>
      <c r="F19" s="347">
        <v>87666</v>
      </c>
      <c r="G19" s="347">
        <v>113661</v>
      </c>
      <c r="H19" s="347">
        <v>149563</v>
      </c>
      <c r="I19" s="347">
        <v>195394</v>
      </c>
      <c r="J19" s="347">
        <v>111834</v>
      </c>
      <c r="K19" s="347">
        <v>55634</v>
      </c>
      <c r="L19" s="347">
        <v>56716</v>
      </c>
      <c r="M19" s="347">
        <v>57361</v>
      </c>
      <c r="N19" s="347">
        <v>57671</v>
      </c>
      <c r="O19" s="347">
        <v>72898</v>
      </c>
      <c r="P19" s="347">
        <v>83472</v>
      </c>
      <c r="Q19" s="347">
        <v>83618</v>
      </c>
      <c r="R19" s="347">
        <v>43751</v>
      </c>
      <c r="S19" s="347">
        <v>43781</v>
      </c>
      <c r="T19" s="347">
        <v>23799</v>
      </c>
      <c r="U19" s="347">
        <v>43816</v>
      </c>
      <c r="V19" s="381">
        <v>3832</v>
      </c>
      <c r="W19" s="381">
        <v>3832</v>
      </c>
      <c r="X19" s="382">
        <v>3835</v>
      </c>
      <c r="Y19" s="383">
        <v>3848</v>
      </c>
      <c r="Z19" s="38" t="s">
        <v>20</v>
      </c>
      <c r="AA19" s="28" t="s">
        <v>20</v>
      </c>
      <c r="AB19" s="38" t="s">
        <v>20</v>
      </c>
      <c r="AC19" s="38" t="s">
        <v>20</v>
      </c>
      <c r="AD19" s="38" t="s">
        <v>20</v>
      </c>
      <c r="AE19" s="38" t="s">
        <v>20</v>
      </c>
      <c r="AF19" s="53" t="s">
        <v>20</v>
      </c>
      <c r="AG19" s="38" t="s">
        <v>20</v>
      </c>
      <c r="AH19" s="28" t="s">
        <v>20</v>
      </c>
      <c r="AI19" s="28" t="s">
        <v>20</v>
      </c>
      <c r="AJ19" s="28" t="s">
        <v>20</v>
      </c>
      <c r="AK19" s="38" t="s">
        <v>20</v>
      </c>
      <c r="AL19" s="38" t="s">
        <v>20</v>
      </c>
      <c r="AM19" s="504" t="s">
        <v>20</v>
      </c>
      <c r="AN19" s="83"/>
    </row>
    <row r="20" spans="2:40" ht="13.5">
      <c r="B20" s="4">
        <v>4</v>
      </c>
      <c r="C20" s="5" t="s">
        <v>18</v>
      </c>
      <c r="D20" s="444" t="s">
        <v>20</v>
      </c>
      <c r="E20" s="444" t="s">
        <v>20</v>
      </c>
      <c r="F20" s="444" t="s">
        <v>20</v>
      </c>
      <c r="G20" s="444" t="s">
        <v>20</v>
      </c>
      <c r="H20" s="444" t="s">
        <v>20</v>
      </c>
      <c r="I20" s="444" t="s">
        <v>20</v>
      </c>
      <c r="J20" s="444" t="s">
        <v>20</v>
      </c>
      <c r="K20" s="444" t="s">
        <v>20</v>
      </c>
      <c r="L20" s="444" t="s">
        <v>20</v>
      </c>
      <c r="M20" s="444" t="s">
        <v>20</v>
      </c>
      <c r="N20" s="444" t="s">
        <v>20</v>
      </c>
      <c r="O20" s="444" t="s">
        <v>20</v>
      </c>
      <c r="P20" s="444" t="s">
        <v>20</v>
      </c>
      <c r="Q20" s="444" t="s">
        <v>20</v>
      </c>
      <c r="R20" s="444" t="s">
        <v>20</v>
      </c>
      <c r="S20" s="444" t="s">
        <v>20</v>
      </c>
      <c r="T20" s="457" t="s">
        <v>20</v>
      </c>
      <c r="U20" s="457">
        <v>2544316</v>
      </c>
      <c r="V20" s="122">
        <v>2545394</v>
      </c>
      <c r="W20" s="122">
        <v>2497212</v>
      </c>
      <c r="X20" s="123">
        <v>1068389</v>
      </c>
      <c r="Y20" s="124">
        <v>871454</v>
      </c>
      <c r="Z20" s="123">
        <v>874081</v>
      </c>
      <c r="AA20" s="122">
        <v>874828</v>
      </c>
      <c r="AB20" s="123">
        <v>875490</v>
      </c>
      <c r="AC20" s="123">
        <v>876370</v>
      </c>
      <c r="AD20" s="123">
        <v>877603</v>
      </c>
      <c r="AE20" s="123">
        <v>879930</v>
      </c>
      <c r="AF20" s="124">
        <v>881211</v>
      </c>
      <c r="AG20" s="123">
        <v>882182</v>
      </c>
      <c r="AH20" s="122">
        <v>883020</v>
      </c>
      <c r="AI20" s="122">
        <v>883925</v>
      </c>
      <c r="AJ20" s="122">
        <v>884657</v>
      </c>
      <c r="AK20" s="123">
        <v>885152</v>
      </c>
      <c r="AL20" s="123">
        <v>885530</v>
      </c>
      <c r="AM20" s="506">
        <v>885786</v>
      </c>
      <c r="AN20" s="125"/>
    </row>
    <row r="21" spans="2:40" ht="13.5">
      <c r="B21" s="14"/>
      <c r="C21" s="8" t="s">
        <v>18</v>
      </c>
      <c r="D21" s="441">
        <v>0</v>
      </c>
      <c r="E21" s="441">
        <v>0</v>
      </c>
      <c r="F21" s="441">
        <v>1199022</v>
      </c>
      <c r="G21" s="441">
        <v>1540674</v>
      </c>
      <c r="H21" s="441">
        <v>1858604</v>
      </c>
      <c r="I21" s="441">
        <v>2467199</v>
      </c>
      <c r="J21" s="441">
        <v>2332356</v>
      </c>
      <c r="K21" s="441">
        <v>2398374</v>
      </c>
      <c r="L21" s="441">
        <v>2446313</v>
      </c>
      <c r="M21" s="441">
        <v>2373811</v>
      </c>
      <c r="N21" s="441">
        <v>2388502</v>
      </c>
      <c r="O21" s="441">
        <v>2410026</v>
      </c>
      <c r="P21" s="441">
        <v>2417799</v>
      </c>
      <c r="Q21" s="441">
        <v>2423704</v>
      </c>
      <c r="R21" s="441">
        <v>2426660</v>
      </c>
      <c r="S21" s="441">
        <v>1860699</v>
      </c>
      <c r="T21" s="471">
        <v>1861588</v>
      </c>
      <c r="U21" s="409" t="s">
        <v>20</v>
      </c>
      <c r="V21" s="28" t="s">
        <v>20</v>
      </c>
      <c r="W21" s="28" t="s">
        <v>20</v>
      </c>
      <c r="X21" s="38" t="s">
        <v>20</v>
      </c>
      <c r="Y21" s="53" t="s">
        <v>20</v>
      </c>
      <c r="Z21" s="38" t="s">
        <v>20</v>
      </c>
      <c r="AA21" s="2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28" t="s">
        <v>20</v>
      </c>
      <c r="AK21" s="38" t="s">
        <v>20</v>
      </c>
      <c r="AL21" s="38" t="s">
        <v>20</v>
      </c>
      <c r="AM21" s="504" t="s">
        <v>20</v>
      </c>
      <c r="AN21" s="83"/>
    </row>
    <row r="22" spans="2:40" ht="13.5">
      <c r="B22" s="9"/>
      <c r="C22" s="10" t="s">
        <v>64</v>
      </c>
      <c r="D22" s="442">
        <v>0</v>
      </c>
      <c r="E22" s="442">
        <v>0</v>
      </c>
      <c r="F22" s="442">
        <v>3000</v>
      </c>
      <c r="G22" s="442">
        <v>3000</v>
      </c>
      <c r="H22" s="442">
        <v>3000</v>
      </c>
      <c r="I22" s="442">
        <v>7253</v>
      </c>
      <c r="J22" s="442">
        <v>7253</v>
      </c>
      <c r="K22" s="442">
        <v>7253</v>
      </c>
      <c r="L22" s="442">
        <v>17253</v>
      </c>
      <c r="M22" s="442">
        <v>30253</v>
      </c>
      <c r="N22" s="442">
        <v>30253</v>
      </c>
      <c r="O22" s="442">
        <v>99491</v>
      </c>
      <c r="P22" s="442">
        <v>117090</v>
      </c>
      <c r="Q22" s="442">
        <v>285677</v>
      </c>
      <c r="R22" s="442">
        <v>308648</v>
      </c>
      <c r="S22" s="442">
        <v>307403</v>
      </c>
      <c r="T22" s="352">
        <v>259375</v>
      </c>
      <c r="U22" s="28" t="s">
        <v>20</v>
      </c>
      <c r="V22" s="28" t="s">
        <v>20</v>
      </c>
      <c r="W22" s="28" t="s">
        <v>20</v>
      </c>
      <c r="X22" s="38" t="s">
        <v>20</v>
      </c>
      <c r="Y22" s="53" t="s">
        <v>20</v>
      </c>
      <c r="Z22" s="38" t="s">
        <v>20</v>
      </c>
      <c r="AA22" s="28" t="s">
        <v>20</v>
      </c>
      <c r="AB22" s="3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28" t="s">
        <v>20</v>
      </c>
      <c r="AK22" s="38" t="s">
        <v>20</v>
      </c>
      <c r="AL22" s="38" t="s">
        <v>20</v>
      </c>
      <c r="AM22" s="504" t="s">
        <v>20</v>
      </c>
      <c r="AN22" s="83"/>
    </row>
    <row r="23" spans="2:40" ht="13.5">
      <c r="B23" s="9"/>
      <c r="C23" s="10" t="s">
        <v>66</v>
      </c>
      <c r="D23" s="442">
        <v>81681</v>
      </c>
      <c r="E23" s="442">
        <v>81681</v>
      </c>
      <c r="F23" s="442">
        <v>160547</v>
      </c>
      <c r="G23" s="442">
        <v>221425</v>
      </c>
      <c r="H23" s="442">
        <v>257041</v>
      </c>
      <c r="I23" s="442">
        <v>273434</v>
      </c>
      <c r="J23" s="442">
        <v>223376</v>
      </c>
      <c r="K23" s="442">
        <v>158827</v>
      </c>
      <c r="L23" s="442">
        <v>77610</v>
      </c>
      <c r="M23" s="442">
        <v>48664</v>
      </c>
      <c r="N23" s="442">
        <v>39251</v>
      </c>
      <c r="O23" s="442">
        <v>29379</v>
      </c>
      <c r="P23" s="442">
        <v>14452</v>
      </c>
      <c r="Q23" s="442">
        <v>9469</v>
      </c>
      <c r="R23" s="442">
        <v>10483</v>
      </c>
      <c r="S23" s="442">
        <v>11486</v>
      </c>
      <c r="T23" s="352">
        <v>12486</v>
      </c>
      <c r="U23" s="28" t="s">
        <v>20</v>
      </c>
      <c r="V23" s="28" t="s">
        <v>20</v>
      </c>
      <c r="W23" s="28" t="s">
        <v>20</v>
      </c>
      <c r="X23" s="38" t="s">
        <v>20</v>
      </c>
      <c r="Y23" s="53" t="s">
        <v>20</v>
      </c>
      <c r="Z23" s="38" t="s">
        <v>20</v>
      </c>
      <c r="AA23" s="28" t="s">
        <v>20</v>
      </c>
      <c r="AB23" s="3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28" t="s">
        <v>20</v>
      </c>
      <c r="AK23" s="38" t="s">
        <v>20</v>
      </c>
      <c r="AL23" s="38" t="s">
        <v>20</v>
      </c>
      <c r="AM23" s="504" t="s">
        <v>20</v>
      </c>
      <c r="AN23" s="83"/>
    </row>
    <row r="24" spans="2:40" ht="13.5">
      <c r="B24" s="9"/>
      <c r="C24" s="10" t="s">
        <v>68</v>
      </c>
      <c r="D24" s="442">
        <v>0</v>
      </c>
      <c r="E24" s="442">
        <v>0</v>
      </c>
      <c r="F24" s="442">
        <v>159570</v>
      </c>
      <c r="G24" s="442">
        <v>218853</v>
      </c>
      <c r="H24" s="442">
        <v>247804</v>
      </c>
      <c r="I24" s="442">
        <v>267190</v>
      </c>
      <c r="J24" s="442">
        <v>233499</v>
      </c>
      <c r="K24" s="442">
        <v>107996</v>
      </c>
      <c r="L24" s="442">
        <v>60735</v>
      </c>
      <c r="M24" s="442">
        <v>156948</v>
      </c>
      <c r="N24" s="442">
        <v>138231</v>
      </c>
      <c r="O24" s="442">
        <v>92624</v>
      </c>
      <c r="P24" s="442">
        <v>155822</v>
      </c>
      <c r="Q24" s="442">
        <v>102897</v>
      </c>
      <c r="R24" s="442">
        <v>95019</v>
      </c>
      <c r="S24" s="442">
        <v>59037</v>
      </c>
      <c r="T24" s="352">
        <v>64038</v>
      </c>
      <c r="U24" s="28" t="s">
        <v>20</v>
      </c>
      <c r="V24" s="28" t="s">
        <v>20</v>
      </c>
      <c r="W24" s="28" t="s">
        <v>20</v>
      </c>
      <c r="X24" s="38" t="s">
        <v>20</v>
      </c>
      <c r="Y24" s="53" t="s">
        <v>20</v>
      </c>
      <c r="Z24" s="38" t="s">
        <v>20</v>
      </c>
      <c r="AA24" s="2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28" t="s">
        <v>20</v>
      </c>
      <c r="AK24" s="38" t="s">
        <v>20</v>
      </c>
      <c r="AL24" s="38" t="s">
        <v>20</v>
      </c>
      <c r="AM24" s="504" t="s">
        <v>20</v>
      </c>
      <c r="AN24" s="83"/>
    </row>
    <row r="25" spans="2:40" ht="13.5">
      <c r="B25" s="9"/>
      <c r="C25" s="10" t="s">
        <v>69</v>
      </c>
      <c r="D25" s="442">
        <v>0</v>
      </c>
      <c r="E25" s="442">
        <v>0</v>
      </c>
      <c r="F25" s="442">
        <v>95000</v>
      </c>
      <c r="G25" s="442">
        <v>182903</v>
      </c>
      <c r="H25" s="442">
        <v>165515</v>
      </c>
      <c r="I25" s="442">
        <v>174768</v>
      </c>
      <c r="J25" s="442">
        <v>89210</v>
      </c>
      <c r="K25" s="442">
        <v>81160</v>
      </c>
      <c r="L25" s="442">
        <v>82042</v>
      </c>
      <c r="M25" s="442">
        <v>82360</v>
      </c>
      <c r="N25" s="442">
        <v>82647</v>
      </c>
      <c r="O25" s="442">
        <v>82890</v>
      </c>
      <c r="P25" s="442">
        <v>82994</v>
      </c>
      <c r="Q25" s="442">
        <v>83104</v>
      </c>
      <c r="R25" s="442">
        <v>93140</v>
      </c>
      <c r="S25" s="442">
        <v>93142</v>
      </c>
      <c r="T25" s="352">
        <v>53143</v>
      </c>
      <c r="U25" s="28" t="s">
        <v>20</v>
      </c>
      <c r="V25" s="28" t="s">
        <v>20</v>
      </c>
      <c r="W25" s="28" t="s">
        <v>20</v>
      </c>
      <c r="X25" s="38" t="s">
        <v>20</v>
      </c>
      <c r="Y25" s="53" t="s">
        <v>20</v>
      </c>
      <c r="Z25" s="38" t="s">
        <v>20</v>
      </c>
      <c r="AA25" s="28" t="s">
        <v>20</v>
      </c>
      <c r="AB25" s="3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28" t="s">
        <v>20</v>
      </c>
      <c r="AK25" s="38" t="s">
        <v>20</v>
      </c>
      <c r="AL25" s="38" t="s">
        <v>20</v>
      </c>
      <c r="AM25" s="504" t="s">
        <v>20</v>
      </c>
      <c r="AN25" s="83"/>
    </row>
    <row r="26" spans="2:40" ht="13.5">
      <c r="B26" s="9"/>
      <c r="C26" s="10" t="s">
        <v>70</v>
      </c>
      <c r="D26" s="442">
        <v>0</v>
      </c>
      <c r="E26" s="442">
        <v>25490</v>
      </c>
      <c r="F26" s="442">
        <v>130544</v>
      </c>
      <c r="G26" s="442">
        <v>252697</v>
      </c>
      <c r="H26" s="442">
        <v>290236</v>
      </c>
      <c r="I26" s="442">
        <v>187525</v>
      </c>
      <c r="J26" s="442">
        <v>150825</v>
      </c>
      <c r="K26" s="442">
        <v>178823</v>
      </c>
      <c r="L26" s="442">
        <v>126202</v>
      </c>
      <c r="M26" s="442">
        <v>117895</v>
      </c>
      <c r="N26" s="442">
        <v>178174</v>
      </c>
      <c r="O26" s="442">
        <v>156088</v>
      </c>
      <c r="P26" s="442">
        <v>158651</v>
      </c>
      <c r="Q26" s="442">
        <v>215462</v>
      </c>
      <c r="R26" s="442">
        <v>285968</v>
      </c>
      <c r="S26" s="442">
        <v>274762</v>
      </c>
      <c r="T26" s="352">
        <v>252366</v>
      </c>
      <c r="U26" s="28" t="s">
        <v>20</v>
      </c>
      <c r="V26" s="28" t="s">
        <v>20</v>
      </c>
      <c r="W26" s="28" t="s">
        <v>20</v>
      </c>
      <c r="X26" s="38" t="s">
        <v>20</v>
      </c>
      <c r="Y26" s="53" t="s">
        <v>20</v>
      </c>
      <c r="Z26" s="38" t="s">
        <v>20</v>
      </c>
      <c r="AA26" s="28" t="s">
        <v>20</v>
      </c>
      <c r="AB26" s="3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28" t="s">
        <v>20</v>
      </c>
      <c r="AK26" s="38" t="s">
        <v>20</v>
      </c>
      <c r="AL26" s="38" t="s">
        <v>20</v>
      </c>
      <c r="AM26" s="504" t="s">
        <v>20</v>
      </c>
      <c r="AN26" s="83"/>
    </row>
    <row r="27" spans="2:40" ht="13.5">
      <c r="B27" s="4"/>
      <c r="C27" s="11" t="s">
        <v>71</v>
      </c>
      <c r="D27" s="443">
        <v>80000</v>
      </c>
      <c r="E27" s="443">
        <v>82000</v>
      </c>
      <c r="F27" s="443">
        <v>261000</v>
      </c>
      <c r="G27" s="443">
        <v>366000</v>
      </c>
      <c r="H27" s="443">
        <v>419000</v>
      </c>
      <c r="I27" s="443">
        <v>404600</v>
      </c>
      <c r="J27" s="443">
        <v>315504</v>
      </c>
      <c r="K27" s="443">
        <v>271915</v>
      </c>
      <c r="L27" s="443">
        <v>274153</v>
      </c>
      <c r="M27" s="443">
        <v>243169</v>
      </c>
      <c r="N27" s="443">
        <v>158201</v>
      </c>
      <c r="O27" s="443">
        <v>142634</v>
      </c>
      <c r="P27" s="443">
        <v>228848</v>
      </c>
      <c r="Q27" s="443">
        <v>307551</v>
      </c>
      <c r="R27" s="443">
        <v>321909</v>
      </c>
      <c r="S27" s="443">
        <v>276138</v>
      </c>
      <c r="T27" s="468">
        <v>271312</v>
      </c>
      <c r="U27" s="50" t="s">
        <v>20</v>
      </c>
      <c r="V27" s="28" t="s">
        <v>20</v>
      </c>
      <c r="W27" s="28" t="s">
        <v>20</v>
      </c>
      <c r="X27" s="38" t="s">
        <v>20</v>
      </c>
      <c r="Y27" s="53" t="s">
        <v>20</v>
      </c>
      <c r="Z27" s="38" t="s">
        <v>20</v>
      </c>
      <c r="AA27" s="28" t="s">
        <v>20</v>
      </c>
      <c r="AB27" s="38" t="s">
        <v>20</v>
      </c>
      <c r="AC27" s="38" t="s">
        <v>20</v>
      </c>
      <c r="AD27" s="38" t="s">
        <v>20</v>
      </c>
      <c r="AE27" s="38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28" t="s">
        <v>20</v>
      </c>
      <c r="AK27" s="38" t="s">
        <v>20</v>
      </c>
      <c r="AL27" s="38" t="s">
        <v>20</v>
      </c>
      <c r="AM27" s="504" t="s">
        <v>20</v>
      </c>
      <c r="AN27" s="83"/>
    </row>
    <row r="28" spans="2:40" ht="13.5">
      <c r="B28" s="4">
        <v>5</v>
      </c>
      <c r="C28" s="15" t="s">
        <v>21</v>
      </c>
      <c r="D28" s="357">
        <v>0</v>
      </c>
      <c r="E28" s="357">
        <v>0</v>
      </c>
      <c r="F28" s="357">
        <v>1402000</v>
      </c>
      <c r="G28" s="357">
        <v>2652065</v>
      </c>
      <c r="H28" s="357">
        <v>3202018</v>
      </c>
      <c r="I28" s="357">
        <v>3491851</v>
      </c>
      <c r="J28" s="357">
        <v>3186628</v>
      </c>
      <c r="K28" s="357">
        <v>3056051</v>
      </c>
      <c r="L28" s="357">
        <v>2718240</v>
      </c>
      <c r="M28" s="357">
        <v>2041494</v>
      </c>
      <c r="N28" s="357">
        <v>1852557</v>
      </c>
      <c r="O28" s="357">
        <v>1470639</v>
      </c>
      <c r="P28" s="357">
        <v>1474073</v>
      </c>
      <c r="Q28" s="357">
        <v>1676822</v>
      </c>
      <c r="R28" s="357">
        <v>1677628</v>
      </c>
      <c r="S28" s="357">
        <v>978153</v>
      </c>
      <c r="T28" s="345">
        <v>978427</v>
      </c>
      <c r="U28" s="345">
        <v>978644</v>
      </c>
      <c r="V28" s="345">
        <v>878865</v>
      </c>
      <c r="W28" s="30">
        <v>879634</v>
      </c>
      <c r="X28" s="40">
        <v>882519</v>
      </c>
      <c r="Y28" s="55">
        <v>885020</v>
      </c>
      <c r="Z28" s="40">
        <v>886410</v>
      </c>
      <c r="AA28" s="30">
        <v>886944</v>
      </c>
      <c r="AB28" s="40">
        <v>887248</v>
      </c>
      <c r="AC28" s="40">
        <v>887542</v>
      </c>
      <c r="AD28" s="40">
        <v>887898</v>
      </c>
      <c r="AE28" s="40">
        <v>888254</v>
      </c>
      <c r="AF28" s="55">
        <v>1088551</v>
      </c>
      <c r="AG28" s="40">
        <v>1288823</v>
      </c>
      <c r="AH28" s="30">
        <v>1089145</v>
      </c>
      <c r="AI28" s="30">
        <v>1389251</v>
      </c>
      <c r="AJ28" s="30">
        <v>1690321</v>
      </c>
      <c r="AK28" s="40">
        <v>1810704</v>
      </c>
      <c r="AL28" s="40">
        <v>2749683</v>
      </c>
      <c r="AM28" s="507">
        <v>2949899</v>
      </c>
      <c r="AN28" s="84"/>
    </row>
    <row r="29" spans="2:40" ht="13.5">
      <c r="B29" s="4">
        <v>6</v>
      </c>
      <c r="C29" s="15" t="s">
        <v>22</v>
      </c>
      <c r="D29" s="358">
        <v>0</v>
      </c>
      <c r="E29" s="358">
        <v>0</v>
      </c>
      <c r="F29" s="358">
        <v>148400</v>
      </c>
      <c r="G29" s="358">
        <v>281830</v>
      </c>
      <c r="H29" s="358">
        <v>382559</v>
      </c>
      <c r="I29" s="358">
        <v>492942</v>
      </c>
      <c r="J29" s="358">
        <v>447575</v>
      </c>
      <c r="K29" s="358">
        <v>400344</v>
      </c>
      <c r="L29" s="358">
        <v>349356</v>
      </c>
      <c r="M29" s="358">
        <v>296356</v>
      </c>
      <c r="N29" s="358">
        <v>243219</v>
      </c>
      <c r="O29" s="358">
        <v>189758</v>
      </c>
      <c r="P29" s="358">
        <v>190108</v>
      </c>
      <c r="Q29" s="358">
        <v>190473</v>
      </c>
      <c r="R29" s="358">
        <v>190637</v>
      </c>
      <c r="S29" s="358">
        <v>151330</v>
      </c>
      <c r="T29" s="348">
        <v>112011</v>
      </c>
      <c r="U29" s="348">
        <v>80841</v>
      </c>
      <c r="V29" s="348">
        <v>279559</v>
      </c>
      <c r="W29" s="31">
        <v>238488</v>
      </c>
      <c r="X29" s="41">
        <v>318155</v>
      </c>
      <c r="Y29" s="56">
        <v>352210</v>
      </c>
      <c r="Z29" s="41">
        <v>367904</v>
      </c>
      <c r="AA29" s="31">
        <v>368644</v>
      </c>
      <c r="AB29" s="41">
        <v>369416</v>
      </c>
      <c r="AC29" s="41">
        <v>370245</v>
      </c>
      <c r="AD29" s="41">
        <v>371067</v>
      </c>
      <c r="AE29" s="41">
        <v>371907</v>
      </c>
      <c r="AF29" s="56">
        <v>357653</v>
      </c>
      <c r="AG29" s="41">
        <v>346013</v>
      </c>
      <c r="AH29" s="31">
        <v>763369</v>
      </c>
      <c r="AI29" s="31">
        <v>799089</v>
      </c>
      <c r="AJ29" s="31">
        <v>1065033</v>
      </c>
      <c r="AK29" s="41">
        <v>1095068</v>
      </c>
      <c r="AL29" s="41">
        <v>1233693</v>
      </c>
      <c r="AM29" s="548">
        <v>1425132</v>
      </c>
      <c r="AN29" s="88"/>
    </row>
    <row r="30" spans="2:40" ht="13.5">
      <c r="B30" s="4">
        <v>7</v>
      </c>
      <c r="C30" s="15" t="s">
        <v>23</v>
      </c>
      <c r="D30" s="477" t="s">
        <v>20</v>
      </c>
      <c r="E30" s="477" t="s">
        <v>20</v>
      </c>
      <c r="F30" s="477" t="s">
        <v>20</v>
      </c>
      <c r="G30" s="477" t="s">
        <v>20</v>
      </c>
      <c r="H30" s="477" t="s">
        <v>20</v>
      </c>
      <c r="I30" s="477" t="s">
        <v>20</v>
      </c>
      <c r="J30" s="477" t="s">
        <v>20</v>
      </c>
      <c r="K30" s="477" t="s">
        <v>20</v>
      </c>
      <c r="L30" s="477" t="s">
        <v>20</v>
      </c>
      <c r="M30" s="477" t="s">
        <v>20</v>
      </c>
      <c r="N30" s="477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57" t="s">
        <v>20</v>
      </c>
      <c r="U30" s="457" t="s">
        <v>20</v>
      </c>
      <c r="V30" s="130">
        <v>308818</v>
      </c>
      <c r="W30" s="31">
        <v>747081</v>
      </c>
      <c r="X30" s="41">
        <v>1000837</v>
      </c>
      <c r="Y30" s="56">
        <v>888589</v>
      </c>
      <c r="Z30" s="41">
        <v>889726</v>
      </c>
      <c r="AA30" s="31">
        <v>1190111</v>
      </c>
      <c r="AB30" s="41">
        <v>1990454</v>
      </c>
      <c r="AC30" s="41">
        <v>2291008</v>
      </c>
      <c r="AD30" s="41">
        <v>2791684</v>
      </c>
      <c r="AE30" s="41">
        <v>3292497</v>
      </c>
      <c r="AF30" s="56">
        <v>3473463</v>
      </c>
      <c r="AG30" s="41">
        <v>3694323</v>
      </c>
      <c r="AH30" s="31">
        <v>3694959</v>
      </c>
      <c r="AI30" s="31">
        <v>3695309</v>
      </c>
      <c r="AJ30" s="31">
        <v>3698510</v>
      </c>
      <c r="AK30" s="41">
        <v>3700529</v>
      </c>
      <c r="AL30" s="41">
        <v>4002014</v>
      </c>
      <c r="AM30" s="548">
        <v>4003611</v>
      </c>
      <c r="AN30" s="88"/>
    </row>
    <row r="31" spans="2:40" ht="13.5">
      <c r="B31" s="12"/>
      <c r="C31" s="36" t="s">
        <v>23</v>
      </c>
      <c r="D31" s="450">
        <v>0</v>
      </c>
      <c r="E31" s="450">
        <v>0</v>
      </c>
      <c r="F31" s="450">
        <v>821000</v>
      </c>
      <c r="G31" s="450">
        <v>1244186</v>
      </c>
      <c r="H31" s="450">
        <v>1599504</v>
      </c>
      <c r="I31" s="450">
        <v>1568216</v>
      </c>
      <c r="J31" s="450">
        <v>1375173</v>
      </c>
      <c r="K31" s="450">
        <v>1176695</v>
      </c>
      <c r="L31" s="450">
        <v>1031786</v>
      </c>
      <c r="M31" s="450">
        <v>1379853</v>
      </c>
      <c r="N31" s="450">
        <v>1004757</v>
      </c>
      <c r="O31" s="450">
        <v>959733</v>
      </c>
      <c r="P31" s="450">
        <v>1340801</v>
      </c>
      <c r="Q31" s="450">
        <v>1708589</v>
      </c>
      <c r="R31" s="450">
        <v>1458727</v>
      </c>
      <c r="S31" s="450">
        <v>1104811</v>
      </c>
      <c r="T31" s="351">
        <v>1105664</v>
      </c>
      <c r="U31" s="351">
        <v>100494</v>
      </c>
      <c r="V31" s="349" t="s">
        <v>20</v>
      </c>
      <c r="W31" s="27" t="s">
        <v>20</v>
      </c>
      <c r="X31" s="37" t="s">
        <v>20</v>
      </c>
      <c r="Y31" s="52" t="s">
        <v>20</v>
      </c>
      <c r="Z31" s="37" t="s">
        <v>20</v>
      </c>
      <c r="AA31" s="27" t="s">
        <v>20</v>
      </c>
      <c r="AB31" s="37" t="s">
        <v>20</v>
      </c>
      <c r="AC31" s="37" t="s">
        <v>20</v>
      </c>
      <c r="AD31" s="37" t="s">
        <v>20</v>
      </c>
      <c r="AE31" s="37" t="s">
        <v>20</v>
      </c>
      <c r="AF31" s="52" t="s">
        <v>20</v>
      </c>
      <c r="AG31" s="37" t="s">
        <v>20</v>
      </c>
      <c r="AH31" s="27" t="s">
        <v>20</v>
      </c>
      <c r="AI31" s="27" t="s">
        <v>20</v>
      </c>
      <c r="AJ31" s="27" t="s">
        <v>20</v>
      </c>
      <c r="AK31" s="37" t="s">
        <v>20</v>
      </c>
      <c r="AL31" s="37" t="s">
        <v>20</v>
      </c>
      <c r="AM31" s="503" t="s">
        <v>20</v>
      </c>
      <c r="AN31" s="82"/>
    </row>
    <row r="32" spans="2:40" ht="13.5">
      <c r="B32" s="16"/>
      <c r="C32" s="10" t="s">
        <v>35</v>
      </c>
      <c r="D32" s="462">
        <v>0</v>
      </c>
      <c r="E32" s="462">
        <v>0</v>
      </c>
      <c r="F32" s="462">
        <v>95175</v>
      </c>
      <c r="G32" s="462">
        <v>152722</v>
      </c>
      <c r="H32" s="462">
        <v>193709</v>
      </c>
      <c r="I32" s="462">
        <v>179545</v>
      </c>
      <c r="J32" s="462">
        <v>154976</v>
      </c>
      <c r="K32" s="462">
        <v>130663</v>
      </c>
      <c r="L32" s="462">
        <v>120696</v>
      </c>
      <c r="M32" s="462">
        <v>215329</v>
      </c>
      <c r="N32" s="462">
        <v>219643</v>
      </c>
      <c r="O32" s="462">
        <v>195686</v>
      </c>
      <c r="P32" s="462">
        <v>199393</v>
      </c>
      <c r="Q32" s="462">
        <v>201680</v>
      </c>
      <c r="R32" s="462">
        <v>195956</v>
      </c>
      <c r="S32" s="462">
        <v>166673</v>
      </c>
      <c r="T32" s="462">
        <v>102377</v>
      </c>
      <c r="U32" s="462">
        <v>14334</v>
      </c>
      <c r="V32" s="350" t="s">
        <v>20</v>
      </c>
      <c r="W32" s="28" t="s">
        <v>20</v>
      </c>
      <c r="X32" s="38" t="s">
        <v>20</v>
      </c>
      <c r="Y32" s="53" t="s">
        <v>20</v>
      </c>
      <c r="Z32" s="38" t="s">
        <v>20</v>
      </c>
      <c r="AA32" s="28" t="s">
        <v>20</v>
      </c>
      <c r="AB32" s="3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2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352">
        <v>0</v>
      </c>
      <c r="E33" s="352">
        <v>0</v>
      </c>
      <c r="F33" s="352">
        <v>90171</v>
      </c>
      <c r="G33" s="352">
        <v>320814</v>
      </c>
      <c r="H33" s="352">
        <v>286805</v>
      </c>
      <c r="I33" s="352">
        <v>384988</v>
      </c>
      <c r="J33" s="352">
        <v>345093</v>
      </c>
      <c r="K33" s="352">
        <v>313441</v>
      </c>
      <c r="L33" s="352">
        <v>276067</v>
      </c>
      <c r="M33" s="352">
        <v>236064</v>
      </c>
      <c r="N33" s="352">
        <v>222774</v>
      </c>
      <c r="O33" s="352">
        <v>235549</v>
      </c>
      <c r="P33" s="352">
        <v>250463</v>
      </c>
      <c r="Q33" s="352">
        <v>236092</v>
      </c>
      <c r="R33" s="352">
        <v>232503</v>
      </c>
      <c r="S33" s="352">
        <v>218882</v>
      </c>
      <c r="T33" s="352">
        <v>218221</v>
      </c>
      <c r="U33" s="352">
        <v>152799</v>
      </c>
      <c r="V33" s="28" t="s">
        <v>20</v>
      </c>
      <c r="W33" s="28" t="s">
        <v>20</v>
      </c>
      <c r="X33" s="38" t="s">
        <v>20</v>
      </c>
      <c r="Y33" s="53" t="s">
        <v>20</v>
      </c>
      <c r="Z33" s="38" t="s">
        <v>20</v>
      </c>
      <c r="AA33" s="28" t="s">
        <v>20</v>
      </c>
      <c r="AB33" s="3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2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352">
        <v>0</v>
      </c>
      <c r="E34" s="352">
        <v>0</v>
      </c>
      <c r="F34" s="352">
        <v>8300</v>
      </c>
      <c r="G34" s="352">
        <v>9560</v>
      </c>
      <c r="H34" s="352">
        <v>39360</v>
      </c>
      <c r="I34" s="352">
        <v>58000</v>
      </c>
      <c r="J34" s="352">
        <v>59657</v>
      </c>
      <c r="K34" s="352">
        <v>61157</v>
      </c>
      <c r="L34" s="352">
        <v>62857</v>
      </c>
      <c r="M34" s="352">
        <v>63621</v>
      </c>
      <c r="N34" s="352">
        <v>64385</v>
      </c>
      <c r="O34" s="352">
        <v>65158</v>
      </c>
      <c r="P34" s="352">
        <v>65500</v>
      </c>
      <c r="Q34" s="352">
        <v>66000</v>
      </c>
      <c r="R34" s="352">
        <v>66100</v>
      </c>
      <c r="S34" s="352">
        <v>66250</v>
      </c>
      <c r="T34" s="352">
        <v>66253</v>
      </c>
      <c r="U34" s="352">
        <v>26253</v>
      </c>
      <c r="V34" s="28" t="s">
        <v>20</v>
      </c>
      <c r="W34" s="28" t="s">
        <v>20</v>
      </c>
      <c r="X34" s="38" t="s">
        <v>20</v>
      </c>
      <c r="Y34" s="53" t="s">
        <v>20</v>
      </c>
      <c r="Z34" s="38" t="s">
        <v>20</v>
      </c>
      <c r="AA34" s="28" t="s">
        <v>20</v>
      </c>
      <c r="AB34" s="3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2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352">
        <v>0</v>
      </c>
      <c r="E35" s="352">
        <v>0</v>
      </c>
      <c r="F35" s="352">
        <v>25000</v>
      </c>
      <c r="G35" s="352">
        <v>68394</v>
      </c>
      <c r="H35" s="352">
        <v>76266</v>
      </c>
      <c r="I35" s="352">
        <v>121498</v>
      </c>
      <c r="J35" s="352">
        <v>124461</v>
      </c>
      <c r="K35" s="352">
        <v>109044</v>
      </c>
      <c r="L35" s="352">
        <v>78803</v>
      </c>
      <c r="M35" s="352">
        <v>47288</v>
      </c>
      <c r="N35" s="352">
        <v>47729</v>
      </c>
      <c r="O35" s="352">
        <v>47920</v>
      </c>
      <c r="P35" s="352">
        <v>48112</v>
      </c>
      <c r="Q35" s="352">
        <v>48209</v>
      </c>
      <c r="R35" s="352">
        <v>48267</v>
      </c>
      <c r="S35" s="352">
        <v>296</v>
      </c>
      <c r="T35" s="352">
        <v>306</v>
      </c>
      <c r="U35" s="352">
        <v>306</v>
      </c>
      <c r="V35" s="28" t="s">
        <v>20</v>
      </c>
      <c r="W35" s="28" t="s">
        <v>20</v>
      </c>
      <c r="X35" s="38" t="s">
        <v>20</v>
      </c>
      <c r="Y35" s="53" t="s">
        <v>20</v>
      </c>
      <c r="Z35" s="38" t="s">
        <v>20</v>
      </c>
      <c r="AA35" s="28" t="s">
        <v>20</v>
      </c>
      <c r="AB35" s="38" t="s">
        <v>20</v>
      </c>
      <c r="AC35" s="38" t="s">
        <v>20</v>
      </c>
      <c r="AD35" s="38" t="s">
        <v>20</v>
      </c>
      <c r="AE35" s="38" t="s">
        <v>20</v>
      </c>
      <c r="AF35" s="53" t="s">
        <v>20</v>
      </c>
      <c r="AG35" s="38" t="s">
        <v>20</v>
      </c>
      <c r="AH35" s="28" t="s">
        <v>20</v>
      </c>
      <c r="AI35" s="28" t="s">
        <v>20</v>
      </c>
      <c r="AJ35" s="28" t="s">
        <v>20</v>
      </c>
      <c r="AK35" s="38" t="s">
        <v>20</v>
      </c>
      <c r="AL35" s="38" t="s">
        <v>20</v>
      </c>
      <c r="AM35" s="504" t="s">
        <v>20</v>
      </c>
      <c r="AN35" s="83"/>
    </row>
    <row r="36" spans="2:40" ht="13.5">
      <c r="B36" s="16"/>
      <c r="C36" s="10" t="s">
        <v>39</v>
      </c>
      <c r="D36" s="352">
        <v>0</v>
      </c>
      <c r="E36" s="352">
        <v>0</v>
      </c>
      <c r="F36" s="352">
        <v>83000</v>
      </c>
      <c r="G36" s="352">
        <v>217712</v>
      </c>
      <c r="H36" s="352">
        <v>252600</v>
      </c>
      <c r="I36" s="352">
        <v>272599</v>
      </c>
      <c r="J36" s="352">
        <v>239595</v>
      </c>
      <c r="K36" s="352">
        <v>203323</v>
      </c>
      <c r="L36" s="352">
        <v>206736</v>
      </c>
      <c r="M36" s="352">
        <v>208395</v>
      </c>
      <c r="N36" s="352">
        <v>209175</v>
      </c>
      <c r="O36" s="352">
        <v>209945</v>
      </c>
      <c r="P36" s="352">
        <v>210262</v>
      </c>
      <c r="Q36" s="352">
        <v>210610</v>
      </c>
      <c r="R36" s="352">
        <v>140773</v>
      </c>
      <c r="S36" s="352">
        <v>70777</v>
      </c>
      <c r="T36" s="473">
        <v>25779</v>
      </c>
      <c r="U36" s="473">
        <v>5780</v>
      </c>
      <c r="V36" s="384" t="s">
        <v>20</v>
      </c>
      <c r="W36" s="384" t="s">
        <v>20</v>
      </c>
      <c r="X36" s="69" t="s">
        <v>20</v>
      </c>
      <c r="Y36" s="385" t="s">
        <v>20</v>
      </c>
      <c r="Z36" s="69" t="s">
        <v>20</v>
      </c>
      <c r="AA36" s="384" t="s">
        <v>20</v>
      </c>
      <c r="AB36" s="69" t="s">
        <v>20</v>
      </c>
      <c r="AC36" s="69" t="s">
        <v>20</v>
      </c>
      <c r="AD36" s="69" t="s">
        <v>20</v>
      </c>
      <c r="AE36" s="69" t="s">
        <v>20</v>
      </c>
      <c r="AF36" s="385" t="s">
        <v>20</v>
      </c>
      <c r="AG36" s="69" t="s">
        <v>20</v>
      </c>
      <c r="AH36" s="384" t="s">
        <v>20</v>
      </c>
      <c r="AI36" s="384" t="s">
        <v>20</v>
      </c>
      <c r="AJ36" s="384" t="s">
        <v>20</v>
      </c>
      <c r="AK36" s="69" t="s">
        <v>20</v>
      </c>
      <c r="AL36" s="69" t="s">
        <v>20</v>
      </c>
      <c r="AM36" s="549" t="s">
        <v>20</v>
      </c>
      <c r="AN36" s="83"/>
    </row>
    <row r="37" spans="2:40" ht="13.5">
      <c r="B37" s="16"/>
      <c r="C37" s="10" t="s">
        <v>41</v>
      </c>
      <c r="D37" s="352">
        <v>0</v>
      </c>
      <c r="E37" s="352">
        <v>0</v>
      </c>
      <c r="F37" s="352">
        <v>85244</v>
      </c>
      <c r="G37" s="352">
        <v>91698</v>
      </c>
      <c r="H37" s="352">
        <v>105683</v>
      </c>
      <c r="I37" s="352">
        <v>131455</v>
      </c>
      <c r="J37" s="352">
        <v>128029</v>
      </c>
      <c r="K37" s="352">
        <v>124992</v>
      </c>
      <c r="L37" s="352">
        <v>88583</v>
      </c>
      <c r="M37" s="352">
        <v>83786</v>
      </c>
      <c r="N37" s="352">
        <v>78940</v>
      </c>
      <c r="O37" s="352">
        <v>74051</v>
      </c>
      <c r="P37" s="352">
        <v>70375</v>
      </c>
      <c r="Q37" s="352">
        <v>66683</v>
      </c>
      <c r="R37" s="352">
        <v>62984</v>
      </c>
      <c r="S37" s="352">
        <v>59222</v>
      </c>
      <c r="T37" s="352">
        <v>15118</v>
      </c>
      <c r="U37" s="352">
        <v>11806</v>
      </c>
      <c r="V37" s="28" t="s">
        <v>20</v>
      </c>
      <c r="W37" s="28" t="s">
        <v>20</v>
      </c>
      <c r="X37" s="38" t="s">
        <v>20</v>
      </c>
      <c r="Y37" s="53" t="s">
        <v>20</v>
      </c>
      <c r="Z37" s="38" t="s">
        <v>20</v>
      </c>
      <c r="AA37" s="28" t="s">
        <v>20</v>
      </c>
      <c r="AB37" s="3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2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5" t="s">
        <v>42</v>
      </c>
      <c r="D38" s="353">
        <v>0</v>
      </c>
      <c r="E38" s="353">
        <v>0</v>
      </c>
      <c r="F38" s="353">
        <v>40000</v>
      </c>
      <c r="G38" s="353">
        <v>82000</v>
      </c>
      <c r="H38" s="353">
        <v>149388</v>
      </c>
      <c r="I38" s="353">
        <v>214468</v>
      </c>
      <c r="J38" s="353">
        <v>173265</v>
      </c>
      <c r="K38" s="353">
        <v>271857</v>
      </c>
      <c r="L38" s="353">
        <v>421386</v>
      </c>
      <c r="M38" s="353">
        <v>489181</v>
      </c>
      <c r="N38" s="353">
        <v>514240</v>
      </c>
      <c r="O38" s="353">
        <v>506991</v>
      </c>
      <c r="P38" s="353">
        <v>491547</v>
      </c>
      <c r="Q38" s="353">
        <v>455390</v>
      </c>
      <c r="R38" s="353">
        <v>397927</v>
      </c>
      <c r="S38" s="353">
        <v>197701</v>
      </c>
      <c r="T38" s="353">
        <v>7206</v>
      </c>
      <c r="U38" s="353">
        <v>7206</v>
      </c>
      <c r="V38" s="68" t="s">
        <v>20</v>
      </c>
      <c r="W38" s="29" t="s">
        <v>20</v>
      </c>
      <c r="X38" s="39" t="s">
        <v>20</v>
      </c>
      <c r="Y38" s="54" t="s">
        <v>20</v>
      </c>
      <c r="Z38" s="39" t="s">
        <v>20</v>
      </c>
      <c r="AA38" s="29" t="s">
        <v>20</v>
      </c>
      <c r="AB38" s="39" t="s">
        <v>20</v>
      </c>
      <c r="AC38" s="39" t="s">
        <v>20</v>
      </c>
      <c r="AD38" s="39" t="s">
        <v>20</v>
      </c>
      <c r="AE38" s="39" t="s">
        <v>20</v>
      </c>
      <c r="AF38" s="54" t="s">
        <v>20</v>
      </c>
      <c r="AG38" s="39" t="s">
        <v>20</v>
      </c>
      <c r="AH38" s="29" t="s">
        <v>20</v>
      </c>
      <c r="AI38" s="29" t="s">
        <v>20</v>
      </c>
      <c r="AJ38" s="29" t="s">
        <v>20</v>
      </c>
      <c r="AK38" s="39" t="s">
        <v>20</v>
      </c>
      <c r="AL38" s="39" t="s">
        <v>20</v>
      </c>
      <c r="AM38" s="505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57" t="s">
        <v>20</v>
      </c>
      <c r="U39" s="457">
        <v>6841</v>
      </c>
      <c r="V39" s="122">
        <v>56842</v>
      </c>
      <c r="W39" s="122">
        <v>1086853</v>
      </c>
      <c r="X39" s="123">
        <v>1487038</v>
      </c>
      <c r="Y39" s="124">
        <v>1488938</v>
      </c>
      <c r="Z39" s="123">
        <v>1490438</v>
      </c>
      <c r="AA39" s="122">
        <v>1391638</v>
      </c>
      <c r="AB39" s="123">
        <v>1292838</v>
      </c>
      <c r="AC39" s="123">
        <v>1144038</v>
      </c>
      <c r="AD39" s="123">
        <v>1245238</v>
      </c>
      <c r="AE39" s="123">
        <v>1035737</v>
      </c>
      <c r="AF39" s="124">
        <v>845237</v>
      </c>
      <c r="AG39" s="123">
        <v>1049578</v>
      </c>
      <c r="AH39" s="122">
        <v>954814</v>
      </c>
      <c r="AI39" s="122">
        <v>275329</v>
      </c>
      <c r="AJ39" s="122">
        <v>225829</v>
      </c>
      <c r="AK39" s="123">
        <v>176329</v>
      </c>
      <c r="AL39" s="123">
        <v>526829</v>
      </c>
      <c r="AM39" s="506">
        <v>1057329</v>
      </c>
      <c r="AN39" s="125"/>
    </row>
    <row r="40" spans="2:40" ht="13.5">
      <c r="B40" s="12"/>
      <c r="C40" s="8" t="s">
        <v>25</v>
      </c>
      <c r="D40" s="456">
        <v>0</v>
      </c>
      <c r="E40" s="456">
        <v>0</v>
      </c>
      <c r="F40" s="456">
        <v>189872</v>
      </c>
      <c r="G40" s="456">
        <v>381663</v>
      </c>
      <c r="H40" s="456">
        <v>425113</v>
      </c>
      <c r="I40" s="456">
        <v>815223</v>
      </c>
      <c r="J40" s="456">
        <v>686223</v>
      </c>
      <c r="K40" s="456">
        <v>786223</v>
      </c>
      <c r="L40" s="456">
        <v>786223</v>
      </c>
      <c r="M40" s="456">
        <v>686223</v>
      </c>
      <c r="N40" s="456">
        <v>336223</v>
      </c>
      <c r="O40" s="456">
        <v>256223</v>
      </c>
      <c r="P40" s="456">
        <v>166535</v>
      </c>
      <c r="Q40" s="456">
        <v>226645</v>
      </c>
      <c r="R40" s="456">
        <v>326785</v>
      </c>
      <c r="S40" s="456">
        <v>186885</v>
      </c>
      <c r="T40" s="473">
        <v>86915</v>
      </c>
      <c r="U40" s="384" t="s">
        <v>20</v>
      </c>
      <c r="V40" s="28" t="s">
        <v>20</v>
      </c>
      <c r="W40" s="28" t="s">
        <v>20</v>
      </c>
      <c r="X40" s="38" t="s">
        <v>20</v>
      </c>
      <c r="Y40" s="53" t="s">
        <v>20</v>
      </c>
      <c r="Z40" s="38" t="s">
        <v>20</v>
      </c>
      <c r="AA40" s="28" t="s">
        <v>20</v>
      </c>
      <c r="AB40" s="3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2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0</v>
      </c>
      <c r="E41" s="443">
        <v>0</v>
      </c>
      <c r="F41" s="443">
        <v>30221</v>
      </c>
      <c r="G41" s="443">
        <v>58316</v>
      </c>
      <c r="H41" s="443">
        <v>95850</v>
      </c>
      <c r="I41" s="443">
        <v>169490</v>
      </c>
      <c r="J41" s="443">
        <v>75472</v>
      </c>
      <c r="K41" s="443">
        <v>78242</v>
      </c>
      <c r="L41" s="443">
        <v>73467</v>
      </c>
      <c r="M41" s="443">
        <v>73772</v>
      </c>
      <c r="N41" s="443">
        <v>91066</v>
      </c>
      <c r="O41" s="443">
        <v>91393</v>
      </c>
      <c r="P41" s="443">
        <v>96623</v>
      </c>
      <c r="Q41" s="443">
        <v>114741</v>
      </c>
      <c r="R41" s="443">
        <v>104863</v>
      </c>
      <c r="S41" s="443">
        <v>74898</v>
      </c>
      <c r="T41" s="468">
        <v>59921</v>
      </c>
      <c r="U41" s="50" t="s">
        <v>20</v>
      </c>
      <c r="V41" s="28" t="s">
        <v>20</v>
      </c>
      <c r="W41" s="28" t="s">
        <v>20</v>
      </c>
      <c r="X41" s="38" t="s">
        <v>20</v>
      </c>
      <c r="Y41" s="53" t="s">
        <v>20</v>
      </c>
      <c r="Z41" s="38" t="s">
        <v>20</v>
      </c>
      <c r="AA41" s="28" t="s">
        <v>20</v>
      </c>
      <c r="AB41" s="3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2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57" t="s">
        <v>20</v>
      </c>
      <c r="U42" s="457">
        <v>83222</v>
      </c>
      <c r="V42" s="122">
        <v>83222</v>
      </c>
      <c r="W42" s="122">
        <v>83222</v>
      </c>
      <c r="X42" s="123">
        <v>83308</v>
      </c>
      <c r="Y42" s="124">
        <v>83546</v>
      </c>
      <c r="Z42" s="123">
        <v>83797</v>
      </c>
      <c r="AA42" s="122">
        <v>83881</v>
      </c>
      <c r="AB42" s="123">
        <v>83903</v>
      </c>
      <c r="AC42" s="123">
        <v>84277</v>
      </c>
      <c r="AD42" s="123">
        <v>84653</v>
      </c>
      <c r="AE42" s="123">
        <v>85031</v>
      </c>
      <c r="AF42" s="124">
        <v>85410</v>
      </c>
      <c r="AG42" s="123">
        <v>85789</v>
      </c>
      <c r="AH42" s="122">
        <v>85842</v>
      </c>
      <c r="AI42" s="122">
        <v>85906</v>
      </c>
      <c r="AJ42" s="122">
        <v>86022</v>
      </c>
      <c r="AK42" s="123">
        <v>86114</v>
      </c>
      <c r="AL42" s="123">
        <v>167483</v>
      </c>
      <c r="AM42" s="506">
        <v>163536</v>
      </c>
      <c r="AN42" s="125"/>
    </row>
    <row r="43" spans="2:40" ht="13.5">
      <c r="B43" s="12"/>
      <c r="C43" s="8" t="s">
        <v>26</v>
      </c>
      <c r="D43" s="456">
        <v>0</v>
      </c>
      <c r="E43" s="456">
        <v>0</v>
      </c>
      <c r="F43" s="456">
        <v>526056</v>
      </c>
      <c r="G43" s="456">
        <v>862278</v>
      </c>
      <c r="H43" s="456">
        <v>1107066</v>
      </c>
      <c r="I43" s="456">
        <v>1112457</v>
      </c>
      <c r="J43" s="456">
        <v>561896</v>
      </c>
      <c r="K43" s="456">
        <v>277286</v>
      </c>
      <c r="L43" s="456">
        <v>180885</v>
      </c>
      <c r="M43" s="456">
        <v>32202</v>
      </c>
      <c r="N43" s="456">
        <v>12307</v>
      </c>
      <c r="O43" s="456">
        <v>12427</v>
      </c>
      <c r="P43" s="456">
        <v>12489</v>
      </c>
      <c r="Q43" s="456">
        <v>12523</v>
      </c>
      <c r="R43" s="456">
        <v>12548</v>
      </c>
      <c r="S43" s="456">
        <v>12548</v>
      </c>
      <c r="T43" s="473">
        <v>48</v>
      </c>
      <c r="U43" s="384" t="s">
        <v>20</v>
      </c>
      <c r="V43" s="28" t="s">
        <v>20</v>
      </c>
      <c r="W43" s="28" t="s">
        <v>20</v>
      </c>
      <c r="X43" s="38" t="s">
        <v>20</v>
      </c>
      <c r="Y43" s="53" t="s">
        <v>20</v>
      </c>
      <c r="Z43" s="38" t="s">
        <v>20</v>
      </c>
      <c r="AA43" s="28" t="s">
        <v>20</v>
      </c>
      <c r="AB43" s="38" t="s">
        <v>20</v>
      </c>
      <c r="AC43" s="38" t="s">
        <v>20</v>
      </c>
      <c r="AD43" s="38" t="s">
        <v>20</v>
      </c>
      <c r="AE43" s="38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2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0</v>
      </c>
      <c r="E44" s="442">
        <v>0</v>
      </c>
      <c r="F44" s="442">
        <v>98924</v>
      </c>
      <c r="G44" s="442">
        <v>232040</v>
      </c>
      <c r="H44" s="442">
        <v>292954</v>
      </c>
      <c r="I44" s="442">
        <v>316768</v>
      </c>
      <c r="J44" s="442">
        <v>344941</v>
      </c>
      <c r="K44" s="442">
        <v>361150</v>
      </c>
      <c r="L44" s="442">
        <v>311092</v>
      </c>
      <c r="M44" s="442">
        <v>361919</v>
      </c>
      <c r="N44" s="442">
        <v>343219</v>
      </c>
      <c r="O44" s="442">
        <v>414420</v>
      </c>
      <c r="P44" s="442">
        <v>365042</v>
      </c>
      <c r="Q44" s="442">
        <v>335480</v>
      </c>
      <c r="R44" s="442">
        <v>335715</v>
      </c>
      <c r="S44" s="442">
        <v>185782</v>
      </c>
      <c r="T44" s="352">
        <v>35810</v>
      </c>
      <c r="U44" s="28" t="s">
        <v>20</v>
      </c>
      <c r="V44" s="28" t="s">
        <v>20</v>
      </c>
      <c r="W44" s="28" t="s">
        <v>20</v>
      </c>
      <c r="X44" s="38" t="s">
        <v>20</v>
      </c>
      <c r="Y44" s="53" t="s">
        <v>20</v>
      </c>
      <c r="Z44" s="38" t="s">
        <v>20</v>
      </c>
      <c r="AA44" s="2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2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0</v>
      </c>
      <c r="E45" s="442">
        <v>0</v>
      </c>
      <c r="F45" s="442">
        <v>46000</v>
      </c>
      <c r="G45" s="442">
        <v>99686</v>
      </c>
      <c r="H45" s="442">
        <v>213401</v>
      </c>
      <c r="I45" s="442">
        <v>246840</v>
      </c>
      <c r="J45" s="442">
        <v>205815</v>
      </c>
      <c r="K45" s="442">
        <v>151807</v>
      </c>
      <c r="L45" s="442">
        <v>111578</v>
      </c>
      <c r="M45" s="442">
        <v>87588</v>
      </c>
      <c r="N45" s="442">
        <v>87895</v>
      </c>
      <c r="O45" s="442">
        <v>81511</v>
      </c>
      <c r="P45" s="442">
        <v>137633</v>
      </c>
      <c r="Q45" s="442">
        <v>182798</v>
      </c>
      <c r="R45" s="442">
        <v>182944</v>
      </c>
      <c r="S45" s="442">
        <v>183017</v>
      </c>
      <c r="T45" s="352">
        <v>176564</v>
      </c>
      <c r="U45" s="28" t="s">
        <v>20</v>
      </c>
      <c r="V45" s="28" t="s">
        <v>20</v>
      </c>
      <c r="W45" s="28" t="s">
        <v>20</v>
      </c>
      <c r="X45" s="38" t="s">
        <v>20</v>
      </c>
      <c r="Y45" s="53" t="s">
        <v>20</v>
      </c>
      <c r="Z45" s="38" t="s">
        <v>20</v>
      </c>
      <c r="AA45" s="28" t="s">
        <v>20</v>
      </c>
      <c r="AB45" s="3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2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0</v>
      </c>
      <c r="E46" s="443">
        <v>0</v>
      </c>
      <c r="F46" s="443">
        <v>275000</v>
      </c>
      <c r="G46" s="443">
        <v>529425</v>
      </c>
      <c r="H46" s="443">
        <v>717717</v>
      </c>
      <c r="I46" s="443">
        <v>683984</v>
      </c>
      <c r="J46" s="443">
        <v>586731</v>
      </c>
      <c r="K46" s="443">
        <v>490192</v>
      </c>
      <c r="L46" s="443">
        <v>393822</v>
      </c>
      <c r="M46" s="443">
        <v>410998</v>
      </c>
      <c r="N46" s="443">
        <v>346159</v>
      </c>
      <c r="O46" s="443">
        <v>206429</v>
      </c>
      <c r="P46" s="443">
        <v>108930</v>
      </c>
      <c r="Q46" s="443">
        <v>107702</v>
      </c>
      <c r="R46" s="443">
        <v>147736</v>
      </c>
      <c r="S46" s="443">
        <v>97766</v>
      </c>
      <c r="T46" s="468">
        <v>47787</v>
      </c>
      <c r="U46" s="50" t="s">
        <v>20</v>
      </c>
      <c r="V46" s="28" t="s">
        <v>20</v>
      </c>
      <c r="W46" s="28" t="s">
        <v>20</v>
      </c>
      <c r="X46" s="38" t="s">
        <v>20</v>
      </c>
      <c r="Y46" s="53" t="s">
        <v>20</v>
      </c>
      <c r="Z46" s="38" t="s">
        <v>20</v>
      </c>
      <c r="AA46" s="28" t="s">
        <v>20</v>
      </c>
      <c r="AB46" s="38" t="s">
        <v>20</v>
      </c>
      <c r="AC46" s="38" t="s">
        <v>20</v>
      </c>
      <c r="AD46" s="38" t="s">
        <v>20</v>
      </c>
      <c r="AE46" s="38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2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57" t="s">
        <v>20</v>
      </c>
      <c r="U47" s="457">
        <v>173911</v>
      </c>
      <c r="V47" s="122">
        <v>273944</v>
      </c>
      <c r="W47" s="122">
        <v>274191</v>
      </c>
      <c r="X47" s="123">
        <v>274781</v>
      </c>
      <c r="Y47" s="124">
        <v>275544</v>
      </c>
      <c r="Z47" s="123">
        <v>275906</v>
      </c>
      <c r="AA47" s="122">
        <v>275952</v>
      </c>
      <c r="AB47" s="123">
        <v>276172</v>
      </c>
      <c r="AC47" s="123">
        <v>276349</v>
      </c>
      <c r="AD47" s="123">
        <v>276429</v>
      </c>
      <c r="AE47" s="123">
        <v>276513</v>
      </c>
      <c r="AF47" s="124">
        <v>276529</v>
      </c>
      <c r="AG47" s="123">
        <v>276640</v>
      </c>
      <c r="AH47" s="122">
        <v>276710</v>
      </c>
      <c r="AI47" s="122">
        <v>276780</v>
      </c>
      <c r="AJ47" s="122">
        <v>276821</v>
      </c>
      <c r="AK47" s="123">
        <v>276855</v>
      </c>
      <c r="AL47" s="123">
        <v>276869</v>
      </c>
      <c r="AM47" s="506">
        <v>287375</v>
      </c>
      <c r="AN47" s="125"/>
    </row>
    <row r="48" spans="2:40" ht="13.5">
      <c r="B48" s="12"/>
      <c r="C48" s="8" t="s">
        <v>27</v>
      </c>
      <c r="D48" s="456">
        <v>0</v>
      </c>
      <c r="E48" s="456">
        <v>0</v>
      </c>
      <c r="F48" s="456">
        <v>546376</v>
      </c>
      <c r="G48" s="456">
        <v>768491</v>
      </c>
      <c r="H48" s="456">
        <v>881699</v>
      </c>
      <c r="I48" s="456">
        <v>863054</v>
      </c>
      <c r="J48" s="456">
        <v>965860</v>
      </c>
      <c r="K48" s="456">
        <v>1062171</v>
      </c>
      <c r="L48" s="456">
        <v>940094</v>
      </c>
      <c r="M48" s="456">
        <v>944351</v>
      </c>
      <c r="N48" s="456">
        <v>944951</v>
      </c>
      <c r="O48" s="456">
        <v>896355</v>
      </c>
      <c r="P48" s="456">
        <v>871147</v>
      </c>
      <c r="Q48" s="456">
        <v>1082640</v>
      </c>
      <c r="R48" s="456">
        <v>1074505</v>
      </c>
      <c r="S48" s="456">
        <v>1056926</v>
      </c>
      <c r="T48" s="473">
        <v>1000958</v>
      </c>
      <c r="U48" s="384" t="s">
        <v>20</v>
      </c>
      <c r="V48" s="28" t="s">
        <v>20</v>
      </c>
      <c r="W48" s="28" t="s">
        <v>20</v>
      </c>
      <c r="X48" s="38" t="s">
        <v>20</v>
      </c>
      <c r="Y48" s="53" t="s">
        <v>20</v>
      </c>
      <c r="Z48" s="38" t="s">
        <v>20</v>
      </c>
      <c r="AA48" s="28" t="s">
        <v>20</v>
      </c>
      <c r="AB48" s="3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2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5">
        <v>0</v>
      </c>
      <c r="E49" s="445">
        <v>0</v>
      </c>
      <c r="F49" s="445">
        <v>112000</v>
      </c>
      <c r="G49" s="445">
        <v>160100</v>
      </c>
      <c r="H49" s="445">
        <v>190100</v>
      </c>
      <c r="I49" s="445">
        <v>177700</v>
      </c>
      <c r="J49" s="445">
        <v>160300</v>
      </c>
      <c r="K49" s="445">
        <v>163410</v>
      </c>
      <c r="L49" s="445">
        <v>166450</v>
      </c>
      <c r="M49" s="445">
        <v>167450</v>
      </c>
      <c r="N49" s="445">
        <v>168110</v>
      </c>
      <c r="O49" s="445">
        <v>168950</v>
      </c>
      <c r="P49" s="445">
        <v>139174</v>
      </c>
      <c r="Q49" s="445">
        <v>139350</v>
      </c>
      <c r="R49" s="445">
        <v>109400</v>
      </c>
      <c r="S49" s="445">
        <v>89419</v>
      </c>
      <c r="T49" s="468">
        <v>200246</v>
      </c>
      <c r="U49" s="50" t="s">
        <v>20</v>
      </c>
      <c r="V49" s="50" t="s">
        <v>20</v>
      </c>
      <c r="W49" s="50" t="s">
        <v>20</v>
      </c>
      <c r="X49" s="51" t="s">
        <v>20</v>
      </c>
      <c r="Y49" s="57" t="s">
        <v>20</v>
      </c>
      <c r="Z49" s="51" t="s">
        <v>20</v>
      </c>
      <c r="AA49" s="50" t="s">
        <v>20</v>
      </c>
      <c r="AB49" s="51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0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464" t="s">
        <v>20</v>
      </c>
      <c r="E50" s="444" t="s">
        <v>20</v>
      </c>
      <c r="F50" s="444" t="s">
        <v>20</v>
      </c>
      <c r="G50" s="444" t="s">
        <v>20</v>
      </c>
      <c r="H50" s="444" t="s">
        <v>20</v>
      </c>
      <c r="I50" s="444" t="s">
        <v>20</v>
      </c>
      <c r="J50" s="444" t="s">
        <v>20</v>
      </c>
      <c r="K50" s="444" t="s">
        <v>20</v>
      </c>
      <c r="L50" s="444" t="s">
        <v>20</v>
      </c>
      <c r="M50" s="444" t="s">
        <v>20</v>
      </c>
      <c r="N50" s="444" t="s">
        <v>20</v>
      </c>
      <c r="O50" s="444" t="s">
        <v>20</v>
      </c>
      <c r="P50" s="444" t="s">
        <v>20</v>
      </c>
      <c r="Q50" s="444" t="s">
        <v>20</v>
      </c>
      <c r="R50" s="444" t="s">
        <v>20</v>
      </c>
      <c r="S50" s="444" t="s">
        <v>20</v>
      </c>
      <c r="T50" s="457" t="s">
        <v>20</v>
      </c>
      <c r="U50" s="457" t="s">
        <v>20</v>
      </c>
      <c r="V50" s="457" t="s">
        <v>20</v>
      </c>
      <c r="W50" s="457" t="s">
        <v>20</v>
      </c>
      <c r="X50" s="123">
        <v>197513</v>
      </c>
      <c r="Y50" s="124">
        <v>198024</v>
      </c>
      <c r="Z50" s="123">
        <v>448809</v>
      </c>
      <c r="AA50" s="122">
        <v>449395</v>
      </c>
      <c r="AB50" s="123">
        <v>699752</v>
      </c>
      <c r="AC50" s="123">
        <v>899932</v>
      </c>
      <c r="AD50" s="123">
        <v>1196957</v>
      </c>
      <c r="AE50" s="123">
        <v>1297227</v>
      </c>
      <c r="AF50" s="124">
        <v>1297586</v>
      </c>
      <c r="AG50" s="123">
        <v>1297977</v>
      </c>
      <c r="AH50" s="122">
        <v>1357242</v>
      </c>
      <c r="AI50" s="122">
        <v>286231</v>
      </c>
      <c r="AJ50" s="122">
        <v>286575</v>
      </c>
      <c r="AK50" s="123">
        <v>286723</v>
      </c>
      <c r="AL50" s="123">
        <v>404101</v>
      </c>
      <c r="AM50" s="506">
        <v>404175</v>
      </c>
      <c r="AN50" s="389"/>
    </row>
    <row r="51" spans="2:40" ht="13.5">
      <c r="B51" s="12"/>
      <c r="C51" s="36" t="s">
        <v>28</v>
      </c>
      <c r="D51" s="450">
        <v>0</v>
      </c>
      <c r="E51" s="450">
        <v>0</v>
      </c>
      <c r="F51" s="450">
        <v>150000</v>
      </c>
      <c r="G51" s="450">
        <v>218057</v>
      </c>
      <c r="H51" s="450">
        <v>236701</v>
      </c>
      <c r="I51" s="450">
        <v>440845</v>
      </c>
      <c r="J51" s="450">
        <v>436125</v>
      </c>
      <c r="K51" s="450">
        <v>557135</v>
      </c>
      <c r="L51" s="450">
        <v>887735</v>
      </c>
      <c r="M51" s="450">
        <v>892455</v>
      </c>
      <c r="N51" s="450">
        <v>896004</v>
      </c>
      <c r="O51" s="450">
        <v>898919</v>
      </c>
      <c r="P51" s="450">
        <v>900973</v>
      </c>
      <c r="Q51" s="450">
        <v>902192</v>
      </c>
      <c r="R51" s="450">
        <v>903341</v>
      </c>
      <c r="S51" s="450">
        <v>825061</v>
      </c>
      <c r="T51" s="351">
        <v>675461</v>
      </c>
      <c r="U51" s="351">
        <v>425535</v>
      </c>
      <c r="V51" s="46">
        <v>325630</v>
      </c>
      <c r="W51" s="46">
        <v>175723</v>
      </c>
      <c r="X51" s="70" t="s">
        <v>20</v>
      </c>
      <c r="Y51" s="62" t="s">
        <v>20</v>
      </c>
      <c r="Z51" s="70" t="s">
        <v>20</v>
      </c>
      <c r="AA51" s="67" t="s">
        <v>20</v>
      </c>
      <c r="AB51" s="70" t="s">
        <v>20</v>
      </c>
      <c r="AC51" s="97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67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352">
        <v>0</v>
      </c>
      <c r="E52" s="352">
        <v>0</v>
      </c>
      <c r="F52" s="352">
        <v>12600</v>
      </c>
      <c r="G52" s="352">
        <v>26601</v>
      </c>
      <c r="H52" s="352">
        <v>77343</v>
      </c>
      <c r="I52" s="352">
        <v>111561</v>
      </c>
      <c r="J52" s="352">
        <v>98835</v>
      </c>
      <c r="K52" s="352">
        <v>91526</v>
      </c>
      <c r="L52" s="352">
        <v>78308</v>
      </c>
      <c r="M52" s="352">
        <v>64024</v>
      </c>
      <c r="N52" s="352">
        <v>49589</v>
      </c>
      <c r="O52" s="352">
        <v>44795</v>
      </c>
      <c r="P52" s="352">
        <v>114841</v>
      </c>
      <c r="Q52" s="352">
        <v>194860</v>
      </c>
      <c r="R52" s="352">
        <v>204970</v>
      </c>
      <c r="S52" s="352">
        <v>105038</v>
      </c>
      <c r="T52" s="352">
        <v>35101</v>
      </c>
      <c r="U52" s="352">
        <v>71134</v>
      </c>
      <c r="V52" s="48">
        <v>71148</v>
      </c>
      <c r="W52" s="48">
        <v>71193</v>
      </c>
      <c r="X52" s="38" t="s">
        <v>20</v>
      </c>
      <c r="Y52" s="53" t="s">
        <v>20</v>
      </c>
      <c r="Z52" s="38" t="s">
        <v>20</v>
      </c>
      <c r="AA52" s="28" t="s">
        <v>20</v>
      </c>
      <c r="AB52" s="3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2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0</v>
      </c>
      <c r="E53" s="353">
        <v>0</v>
      </c>
      <c r="F53" s="353">
        <v>13425</v>
      </c>
      <c r="G53" s="353">
        <v>27325</v>
      </c>
      <c r="H53" s="353">
        <v>56552</v>
      </c>
      <c r="I53" s="353">
        <v>71250</v>
      </c>
      <c r="J53" s="353">
        <v>61889</v>
      </c>
      <c r="K53" s="353">
        <v>53003</v>
      </c>
      <c r="L53" s="353">
        <v>43608</v>
      </c>
      <c r="M53" s="353">
        <v>33731</v>
      </c>
      <c r="N53" s="353">
        <v>13858</v>
      </c>
      <c r="O53" s="353">
        <v>58</v>
      </c>
      <c r="P53" s="353">
        <v>68</v>
      </c>
      <c r="Q53" s="353">
        <v>68</v>
      </c>
      <c r="R53" s="353">
        <v>68</v>
      </c>
      <c r="S53" s="353">
        <v>68</v>
      </c>
      <c r="T53" s="353">
        <v>68</v>
      </c>
      <c r="U53" s="353">
        <v>68</v>
      </c>
      <c r="V53" s="33">
        <v>69</v>
      </c>
      <c r="W53" s="33">
        <v>69</v>
      </c>
      <c r="X53" s="71" t="s">
        <v>20</v>
      </c>
      <c r="Y53" s="63" t="s">
        <v>20</v>
      </c>
      <c r="Z53" s="71" t="s">
        <v>20</v>
      </c>
      <c r="AA53" s="68" t="s">
        <v>20</v>
      </c>
      <c r="AB53" s="71" t="s">
        <v>20</v>
      </c>
      <c r="AC53" s="71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68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444" t="s">
        <v>20</v>
      </c>
      <c r="T54" s="457">
        <v>65818</v>
      </c>
      <c r="U54" s="457">
        <v>15838</v>
      </c>
      <c r="V54" s="122">
        <v>15843</v>
      </c>
      <c r="W54" s="122">
        <v>215849</v>
      </c>
      <c r="X54" s="123">
        <v>416324</v>
      </c>
      <c r="Y54" s="124">
        <v>176565</v>
      </c>
      <c r="Z54" s="123">
        <v>176865</v>
      </c>
      <c r="AA54" s="122">
        <v>469594</v>
      </c>
      <c r="AB54" s="123">
        <v>942189</v>
      </c>
      <c r="AC54" s="123">
        <v>1073062</v>
      </c>
      <c r="AD54" s="123">
        <v>1273491</v>
      </c>
      <c r="AE54" s="123">
        <v>1274001</v>
      </c>
      <c r="AF54" s="124">
        <v>1174511</v>
      </c>
      <c r="AG54" s="123">
        <v>1184769</v>
      </c>
      <c r="AH54" s="122">
        <v>1124970</v>
      </c>
      <c r="AI54" s="122">
        <v>955083</v>
      </c>
      <c r="AJ54" s="122">
        <v>693379</v>
      </c>
      <c r="AK54" s="123">
        <v>555248</v>
      </c>
      <c r="AL54" s="123">
        <v>1256293</v>
      </c>
      <c r="AM54" s="506">
        <v>1600293</v>
      </c>
      <c r="AN54" s="125"/>
    </row>
    <row r="55" spans="2:40" ht="13.5">
      <c r="B55" s="12"/>
      <c r="C55" s="8" t="s">
        <v>19</v>
      </c>
      <c r="D55" s="456">
        <v>0</v>
      </c>
      <c r="E55" s="456">
        <v>0</v>
      </c>
      <c r="F55" s="456">
        <v>100000</v>
      </c>
      <c r="G55" s="456">
        <v>204750</v>
      </c>
      <c r="H55" s="456">
        <v>314476</v>
      </c>
      <c r="I55" s="456">
        <v>625482</v>
      </c>
      <c r="J55" s="456">
        <v>641745</v>
      </c>
      <c r="K55" s="456">
        <v>254580</v>
      </c>
      <c r="L55" s="456">
        <v>15853</v>
      </c>
      <c r="M55" s="456">
        <v>916</v>
      </c>
      <c r="N55" s="456">
        <v>920</v>
      </c>
      <c r="O55" s="456">
        <v>923</v>
      </c>
      <c r="P55" s="456">
        <v>924</v>
      </c>
      <c r="Q55" s="456">
        <v>926</v>
      </c>
      <c r="R55" s="456">
        <v>926</v>
      </c>
      <c r="S55" s="456">
        <v>926</v>
      </c>
      <c r="T55" s="384" t="s">
        <v>20</v>
      </c>
      <c r="U55" s="384" t="s">
        <v>20</v>
      </c>
      <c r="V55" s="28" t="s">
        <v>20</v>
      </c>
      <c r="W55" s="28" t="s">
        <v>20</v>
      </c>
      <c r="X55" s="38" t="s">
        <v>20</v>
      </c>
      <c r="Y55" s="53" t="s">
        <v>20</v>
      </c>
      <c r="Z55" s="38" t="s">
        <v>20</v>
      </c>
      <c r="AA55" s="28" t="s">
        <v>20</v>
      </c>
      <c r="AB55" s="3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2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0</v>
      </c>
      <c r="E56" s="442">
        <v>0</v>
      </c>
      <c r="F56" s="442">
        <v>50000</v>
      </c>
      <c r="G56" s="442">
        <v>52571</v>
      </c>
      <c r="H56" s="442">
        <v>65379</v>
      </c>
      <c r="I56" s="442">
        <v>522629</v>
      </c>
      <c r="J56" s="442">
        <v>528109</v>
      </c>
      <c r="K56" s="442">
        <v>412036</v>
      </c>
      <c r="L56" s="442">
        <v>113623</v>
      </c>
      <c r="M56" s="442">
        <v>113987</v>
      </c>
      <c r="N56" s="442">
        <v>14469</v>
      </c>
      <c r="O56" s="442">
        <v>14528</v>
      </c>
      <c r="P56" s="442">
        <v>14544</v>
      </c>
      <c r="Q56" s="442">
        <v>64565</v>
      </c>
      <c r="R56" s="442">
        <v>98686</v>
      </c>
      <c r="S56" s="442">
        <v>90090</v>
      </c>
      <c r="T56" s="28" t="s">
        <v>20</v>
      </c>
      <c r="U56" s="28" t="s">
        <v>20</v>
      </c>
      <c r="V56" s="28" t="s">
        <v>20</v>
      </c>
      <c r="W56" s="28" t="s">
        <v>20</v>
      </c>
      <c r="X56" s="38" t="s">
        <v>20</v>
      </c>
      <c r="Y56" s="53" t="s">
        <v>20</v>
      </c>
      <c r="Z56" s="38" t="s">
        <v>20</v>
      </c>
      <c r="AA56" s="28" t="s">
        <v>20</v>
      </c>
      <c r="AB56" s="3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2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0</v>
      </c>
      <c r="E57" s="458">
        <v>0</v>
      </c>
      <c r="F57" s="458">
        <v>73063</v>
      </c>
      <c r="G57" s="458">
        <v>80006</v>
      </c>
      <c r="H57" s="458">
        <v>80022</v>
      </c>
      <c r="I57" s="458">
        <v>201251</v>
      </c>
      <c r="J57" s="458">
        <v>197626</v>
      </c>
      <c r="K57" s="458">
        <v>191574</v>
      </c>
      <c r="L57" s="458">
        <v>183698</v>
      </c>
      <c r="M57" s="458">
        <v>173497</v>
      </c>
      <c r="N57" s="458">
        <v>162439</v>
      </c>
      <c r="O57" s="458">
        <v>150875</v>
      </c>
      <c r="P57" s="458">
        <v>138929</v>
      </c>
      <c r="Q57" s="458">
        <v>206451</v>
      </c>
      <c r="R57" s="458">
        <v>114004</v>
      </c>
      <c r="S57" s="458">
        <v>46771</v>
      </c>
      <c r="T57" s="474" t="s">
        <v>20</v>
      </c>
      <c r="U57" s="474" t="s">
        <v>20</v>
      </c>
      <c r="V57" s="28" t="s">
        <v>20</v>
      </c>
      <c r="W57" s="28" t="s">
        <v>20</v>
      </c>
      <c r="X57" s="38" t="s">
        <v>20</v>
      </c>
      <c r="Y57" s="53" t="s">
        <v>20</v>
      </c>
      <c r="Z57" s="38" t="s">
        <v>20</v>
      </c>
      <c r="AA57" s="28" t="s">
        <v>20</v>
      </c>
      <c r="AB57" s="3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2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113666</v>
      </c>
      <c r="E58" s="443">
        <v>113446</v>
      </c>
      <c r="F58" s="443">
        <v>192422</v>
      </c>
      <c r="G58" s="443">
        <v>226108</v>
      </c>
      <c r="H58" s="443">
        <v>279149</v>
      </c>
      <c r="I58" s="443">
        <v>303386</v>
      </c>
      <c r="J58" s="443">
        <v>257633</v>
      </c>
      <c r="K58" s="443">
        <v>187452</v>
      </c>
      <c r="L58" s="443">
        <v>89535</v>
      </c>
      <c r="M58" s="443">
        <v>69917</v>
      </c>
      <c r="N58" s="443">
        <v>56772</v>
      </c>
      <c r="O58" s="443">
        <v>45970</v>
      </c>
      <c r="P58" s="443">
        <v>38522</v>
      </c>
      <c r="Q58" s="443">
        <v>32426</v>
      </c>
      <c r="R58" s="443">
        <v>27242</v>
      </c>
      <c r="S58" s="443">
        <v>21671</v>
      </c>
      <c r="T58" s="50" t="s">
        <v>20</v>
      </c>
      <c r="U58" s="50" t="s">
        <v>20</v>
      </c>
      <c r="V58" s="28" t="s">
        <v>20</v>
      </c>
      <c r="W58" s="28" t="s">
        <v>20</v>
      </c>
      <c r="X58" s="38" t="s">
        <v>20</v>
      </c>
      <c r="Y58" s="53" t="s">
        <v>20</v>
      </c>
      <c r="Z58" s="38" t="s">
        <v>20</v>
      </c>
      <c r="AA58" s="28" t="s">
        <v>20</v>
      </c>
      <c r="AB58" s="3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2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57" t="s">
        <v>20</v>
      </c>
      <c r="U59" s="457">
        <v>82158</v>
      </c>
      <c r="V59" s="122">
        <v>72243</v>
      </c>
      <c r="W59" s="122">
        <v>77691</v>
      </c>
      <c r="X59" s="123">
        <v>77857</v>
      </c>
      <c r="Y59" s="124">
        <v>98662</v>
      </c>
      <c r="Z59" s="123">
        <v>140078</v>
      </c>
      <c r="AA59" s="122">
        <v>482708</v>
      </c>
      <c r="AB59" s="123">
        <v>523360</v>
      </c>
      <c r="AC59" s="123">
        <v>614038</v>
      </c>
      <c r="AD59" s="123">
        <v>604738</v>
      </c>
      <c r="AE59" s="123">
        <v>623527</v>
      </c>
      <c r="AF59" s="124">
        <v>586139</v>
      </c>
      <c r="AG59" s="123">
        <v>576733</v>
      </c>
      <c r="AH59" s="122">
        <v>567319</v>
      </c>
      <c r="AI59" s="122">
        <v>567325</v>
      </c>
      <c r="AJ59" s="122">
        <v>567331</v>
      </c>
      <c r="AK59" s="123">
        <v>567336</v>
      </c>
      <c r="AL59" s="123">
        <v>1063936</v>
      </c>
      <c r="AM59" s="506">
        <v>1193946</v>
      </c>
      <c r="AN59" s="125"/>
    </row>
    <row r="60" spans="2:40" ht="13.5">
      <c r="B60" s="12"/>
      <c r="C60" s="8" t="s">
        <v>24</v>
      </c>
      <c r="D60" s="460">
        <v>0</v>
      </c>
      <c r="E60" s="460">
        <v>0</v>
      </c>
      <c r="F60" s="460">
        <v>116500</v>
      </c>
      <c r="G60" s="460">
        <v>366978</v>
      </c>
      <c r="H60" s="460">
        <v>435613</v>
      </c>
      <c r="I60" s="460">
        <v>457548</v>
      </c>
      <c r="J60" s="460">
        <v>425151</v>
      </c>
      <c r="K60" s="460">
        <v>379911</v>
      </c>
      <c r="L60" s="460">
        <v>382711</v>
      </c>
      <c r="M60" s="460">
        <v>403214</v>
      </c>
      <c r="N60" s="460">
        <v>324407</v>
      </c>
      <c r="O60" s="460">
        <v>325690</v>
      </c>
      <c r="P60" s="460">
        <v>326027</v>
      </c>
      <c r="Q60" s="460">
        <v>611629</v>
      </c>
      <c r="R60" s="460">
        <v>682536</v>
      </c>
      <c r="S60" s="460">
        <v>222653</v>
      </c>
      <c r="T60" s="471">
        <v>62711</v>
      </c>
      <c r="U60" s="409" t="s">
        <v>20</v>
      </c>
      <c r="V60" s="28" t="s">
        <v>20</v>
      </c>
      <c r="W60" s="28" t="s">
        <v>20</v>
      </c>
      <c r="X60" s="38" t="s">
        <v>20</v>
      </c>
      <c r="Y60" s="53" t="s">
        <v>20</v>
      </c>
      <c r="Z60" s="38" t="s">
        <v>20</v>
      </c>
      <c r="AA60" s="28" t="s">
        <v>20</v>
      </c>
      <c r="AB60" s="3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2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36900</v>
      </c>
      <c r="E61" s="461">
        <v>36900</v>
      </c>
      <c r="F61" s="461">
        <v>243674</v>
      </c>
      <c r="G61" s="461">
        <v>357161</v>
      </c>
      <c r="H61" s="461">
        <v>447183</v>
      </c>
      <c r="I61" s="461">
        <v>233574</v>
      </c>
      <c r="J61" s="461">
        <v>404964</v>
      </c>
      <c r="K61" s="461">
        <v>412658</v>
      </c>
      <c r="L61" s="461">
        <v>331119</v>
      </c>
      <c r="M61" s="461">
        <v>295949</v>
      </c>
      <c r="N61" s="461">
        <v>150127</v>
      </c>
      <c r="O61" s="461">
        <v>163762</v>
      </c>
      <c r="P61" s="461">
        <v>176372</v>
      </c>
      <c r="Q61" s="461">
        <v>188702</v>
      </c>
      <c r="R61" s="461">
        <v>168914</v>
      </c>
      <c r="S61" s="461">
        <v>9029</v>
      </c>
      <c r="T61" s="468">
        <v>29</v>
      </c>
      <c r="U61" s="50" t="s">
        <v>20</v>
      </c>
      <c r="V61" s="28" t="s">
        <v>20</v>
      </c>
      <c r="W61" s="28" t="s">
        <v>20</v>
      </c>
      <c r="X61" s="38" t="s">
        <v>20</v>
      </c>
      <c r="Y61" s="53" t="s">
        <v>20</v>
      </c>
      <c r="Z61" s="38" t="s">
        <v>20</v>
      </c>
      <c r="AA61" s="28" t="s">
        <v>20</v>
      </c>
      <c r="AB61" s="3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28" t="s">
        <v>20</v>
      </c>
      <c r="AK61" s="38" t="s">
        <v>20</v>
      </c>
      <c r="AL61" s="38" t="s">
        <v>20</v>
      </c>
      <c r="AM61" s="504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66" t="s">
        <v>20</v>
      </c>
      <c r="U62" s="466">
        <v>396775</v>
      </c>
      <c r="V62" s="390">
        <v>242100</v>
      </c>
      <c r="W62" s="390">
        <v>196834</v>
      </c>
      <c r="X62" s="391">
        <v>167302</v>
      </c>
      <c r="Y62" s="392">
        <v>155679</v>
      </c>
      <c r="Z62" s="391">
        <v>153734</v>
      </c>
      <c r="AA62" s="390">
        <v>352559</v>
      </c>
      <c r="AB62" s="391">
        <v>352740</v>
      </c>
      <c r="AC62" s="391">
        <v>502878</v>
      </c>
      <c r="AD62" s="391">
        <v>603050</v>
      </c>
      <c r="AE62" s="391">
        <v>603239</v>
      </c>
      <c r="AF62" s="392">
        <v>603433</v>
      </c>
      <c r="AG62" s="391">
        <v>603608</v>
      </c>
      <c r="AH62" s="390">
        <v>468562</v>
      </c>
      <c r="AI62" s="390">
        <v>658392</v>
      </c>
      <c r="AJ62" s="390">
        <v>658591</v>
      </c>
      <c r="AK62" s="391">
        <v>531817</v>
      </c>
      <c r="AL62" s="391">
        <v>611546</v>
      </c>
      <c r="AM62" s="550">
        <v>611665</v>
      </c>
      <c r="AN62" s="125"/>
    </row>
    <row r="63" spans="2:40" ht="13.5">
      <c r="B63" s="14"/>
      <c r="C63" s="8" t="s">
        <v>30</v>
      </c>
      <c r="D63" s="456">
        <v>0</v>
      </c>
      <c r="E63" s="456">
        <v>0</v>
      </c>
      <c r="F63" s="456">
        <v>322972</v>
      </c>
      <c r="G63" s="456">
        <v>538840</v>
      </c>
      <c r="H63" s="456">
        <v>589178</v>
      </c>
      <c r="I63" s="456">
        <v>397895</v>
      </c>
      <c r="J63" s="456">
        <v>287621</v>
      </c>
      <c r="K63" s="456">
        <v>253014</v>
      </c>
      <c r="L63" s="456">
        <v>223602</v>
      </c>
      <c r="M63" s="456">
        <v>198796</v>
      </c>
      <c r="N63" s="456">
        <v>171144</v>
      </c>
      <c r="O63" s="456">
        <v>141647</v>
      </c>
      <c r="P63" s="456">
        <v>114479</v>
      </c>
      <c r="Q63" s="456">
        <v>91306</v>
      </c>
      <c r="R63" s="456">
        <v>70865</v>
      </c>
      <c r="S63" s="456">
        <v>55464</v>
      </c>
      <c r="T63" s="473">
        <v>67568</v>
      </c>
      <c r="U63" s="384" t="s">
        <v>20</v>
      </c>
      <c r="V63" s="28" t="s">
        <v>20</v>
      </c>
      <c r="W63" s="28" t="s">
        <v>20</v>
      </c>
      <c r="X63" s="38" t="s">
        <v>20</v>
      </c>
      <c r="Y63" s="53" t="s">
        <v>20</v>
      </c>
      <c r="Z63" s="38" t="s">
        <v>20</v>
      </c>
      <c r="AA63" s="28" t="s">
        <v>20</v>
      </c>
      <c r="AB63" s="38" t="s">
        <v>20</v>
      </c>
      <c r="AC63" s="38" t="s">
        <v>20</v>
      </c>
      <c r="AD63" s="38" t="s">
        <v>20</v>
      </c>
      <c r="AE63" s="38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2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0</v>
      </c>
      <c r="E64" s="462">
        <v>0</v>
      </c>
      <c r="F64" s="462">
        <v>251440</v>
      </c>
      <c r="G64" s="462">
        <v>554725</v>
      </c>
      <c r="H64" s="462">
        <v>567397</v>
      </c>
      <c r="I64" s="462">
        <v>420793</v>
      </c>
      <c r="J64" s="462">
        <v>378547</v>
      </c>
      <c r="K64" s="462">
        <v>364777</v>
      </c>
      <c r="L64" s="462">
        <v>322104</v>
      </c>
      <c r="M64" s="462">
        <v>313232</v>
      </c>
      <c r="N64" s="462">
        <v>284205</v>
      </c>
      <c r="O64" s="462">
        <v>254908</v>
      </c>
      <c r="P64" s="462">
        <v>195124</v>
      </c>
      <c r="Q64" s="462">
        <v>155261</v>
      </c>
      <c r="R64" s="462">
        <v>95308</v>
      </c>
      <c r="S64" s="462">
        <v>85346</v>
      </c>
      <c r="T64" s="462">
        <v>65380</v>
      </c>
      <c r="U64" s="350" t="s">
        <v>20</v>
      </c>
      <c r="V64" s="28" t="s">
        <v>20</v>
      </c>
      <c r="W64" s="28" t="s">
        <v>20</v>
      </c>
      <c r="X64" s="38" t="s">
        <v>20</v>
      </c>
      <c r="Y64" s="53" t="s">
        <v>20</v>
      </c>
      <c r="Z64" s="38" t="s">
        <v>20</v>
      </c>
      <c r="AA64" s="28" t="s">
        <v>20</v>
      </c>
      <c r="AB64" s="3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2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54596</v>
      </c>
      <c r="E65" s="462">
        <v>56411</v>
      </c>
      <c r="F65" s="462">
        <v>305669</v>
      </c>
      <c r="G65" s="462">
        <v>461827</v>
      </c>
      <c r="H65" s="462">
        <v>666874</v>
      </c>
      <c r="I65" s="462">
        <v>573820</v>
      </c>
      <c r="J65" s="462">
        <v>521573</v>
      </c>
      <c r="K65" s="462">
        <v>486252</v>
      </c>
      <c r="L65" s="462">
        <v>437802</v>
      </c>
      <c r="M65" s="462">
        <v>381519</v>
      </c>
      <c r="N65" s="462">
        <v>331613</v>
      </c>
      <c r="O65" s="462">
        <v>224740</v>
      </c>
      <c r="P65" s="462">
        <v>241444</v>
      </c>
      <c r="Q65" s="462">
        <v>198767</v>
      </c>
      <c r="R65" s="462">
        <v>243647</v>
      </c>
      <c r="S65" s="462">
        <v>164640</v>
      </c>
      <c r="T65" s="462">
        <v>148859</v>
      </c>
      <c r="U65" s="350" t="s">
        <v>20</v>
      </c>
      <c r="V65" s="28" t="s">
        <v>20</v>
      </c>
      <c r="W65" s="28" t="s">
        <v>20</v>
      </c>
      <c r="X65" s="38" t="s">
        <v>20</v>
      </c>
      <c r="Y65" s="53" t="s">
        <v>20</v>
      </c>
      <c r="Z65" s="38" t="s">
        <v>20</v>
      </c>
      <c r="AA65" s="28" t="s">
        <v>20</v>
      </c>
      <c r="AB65" s="3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2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50000</v>
      </c>
      <c r="E66" s="448">
        <v>80000</v>
      </c>
      <c r="F66" s="448">
        <v>456984</v>
      </c>
      <c r="G66" s="448">
        <v>638792</v>
      </c>
      <c r="H66" s="448">
        <v>745559</v>
      </c>
      <c r="I66" s="448">
        <v>791577</v>
      </c>
      <c r="J66" s="448">
        <v>637988</v>
      </c>
      <c r="K66" s="448">
        <v>578404</v>
      </c>
      <c r="L66" s="448">
        <v>520370</v>
      </c>
      <c r="M66" s="448">
        <v>451592</v>
      </c>
      <c r="N66" s="448">
        <v>381762</v>
      </c>
      <c r="O66" s="448">
        <v>313879</v>
      </c>
      <c r="P66" s="448">
        <v>251685</v>
      </c>
      <c r="Q66" s="448">
        <v>222608</v>
      </c>
      <c r="R66" s="448">
        <v>202298</v>
      </c>
      <c r="S66" s="448">
        <v>214188</v>
      </c>
      <c r="T66" s="448">
        <v>176074</v>
      </c>
      <c r="U66" s="94" t="s">
        <v>20</v>
      </c>
      <c r="V66" s="29" t="s">
        <v>20</v>
      </c>
      <c r="W66" s="29" t="s">
        <v>20</v>
      </c>
      <c r="X66" s="39" t="s">
        <v>20</v>
      </c>
      <c r="Y66" s="54" t="s">
        <v>20</v>
      </c>
      <c r="Z66" s="39" t="s">
        <v>20</v>
      </c>
      <c r="AA66" s="29" t="s">
        <v>20</v>
      </c>
      <c r="AB66" s="3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2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0</v>
      </c>
      <c r="E67" s="354">
        <v>0</v>
      </c>
      <c r="F67" s="354">
        <v>201700</v>
      </c>
      <c r="G67" s="354">
        <v>257700</v>
      </c>
      <c r="H67" s="354">
        <v>258309</v>
      </c>
      <c r="I67" s="354">
        <v>302375</v>
      </c>
      <c r="J67" s="354">
        <v>302375</v>
      </c>
      <c r="K67" s="354">
        <v>187561</v>
      </c>
      <c r="L67" s="354">
        <v>187561</v>
      </c>
      <c r="M67" s="354">
        <v>187561</v>
      </c>
      <c r="N67" s="354">
        <v>187561</v>
      </c>
      <c r="O67" s="354">
        <v>190361</v>
      </c>
      <c r="P67" s="354">
        <v>190361</v>
      </c>
      <c r="Q67" s="354">
        <v>157941</v>
      </c>
      <c r="R67" s="354">
        <v>157941</v>
      </c>
      <c r="S67" s="354">
        <v>157941</v>
      </c>
      <c r="T67" s="354">
        <v>157941</v>
      </c>
      <c r="U67" s="354">
        <v>147941</v>
      </c>
      <c r="V67" s="32">
        <v>137941</v>
      </c>
      <c r="W67" s="32">
        <v>137941</v>
      </c>
      <c r="X67" s="42">
        <v>137941</v>
      </c>
      <c r="Y67" s="59">
        <v>137941</v>
      </c>
      <c r="Z67" s="42">
        <v>137941</v>
      </c>
      <c r="AA67" s="32">
        <v>137941</v>
      </c>
      <c r="AB67" s="42">
        <v>137941</v>
      </c>
      <c r="AC67" s="387">
        <v>137940</v>
      </c>
      <c r="AD67" s="42">
        <v>137940</v>
      </c>
      <c r="AE67" s="42">
        <v>137940</v>
      </c>
      <c r="AF67" s="59">
        <v>137940</v>
      </c>
      <c r="AG67" s="42">
        <v>137940</v>
      </c>
      <c r="AH67" s="32">
        <v>137940</v>
      </c>
      <c r="AI67" s="32">
        <v>137940</v>
      </c>
      <c r="AJ67" s="32">
        <v>137940</v>
      </c>
      <c r="AK67" s="42">
        <v>137940</v>
      </c>
      <c r="AL67" s="42">
        <v>137940</v>
      </c>
      <c r="AM67" s="514">
        <v>137940</v>
      </c>
      <c r="AN67" s="91"/>
    </row>
    <row r="68" spans="2:40" ht="13.5">
      <c r="B68" s="4">
        <v>3</v>
      </c>
      <c r="C68" s="5" t="s">
        <v>43</v>
      </c>
      <c r="D68" s="353">
        <v>2021</v>
      </c>
      <c r="E68" s="353">
        <v>2090</v>
      </c>
      <c r="F68" s="353">
        <v>179773</v>
      </c>
      <c r="G68" s="353">
        <v>299107</v>
      </c>
      <c r="H68" s="353">
        <v>354550</v>
      </c>
      <c r="I68" s="353">
        <v>378548</v>
      </c>
      <c r="J68" s="353">
        <v>363619</v>
      </c>
      <c r="K68" s="353">
        <v>344788</v>
      </c>
      <c r="L68" s="353">
        <v>322385</v>
      </c>
      <c r="M68" s="353">
        <v>293715</v>
      </c>
      <c r="N68" s="353">
        <v>263003</v>
      </c>
      <c r="O68" s="353">
        <v>229806</v>
      </c>
      <c r="P68" s="353">
        <v>208721</v>
      </c>
      <c r="Q68" s="353">
        <v>332560</v>
      </c>
      <c r="R68" s="353">
        <v>178757</v>
      </c>
      <c r="S68" s="353">
        <v>159144</v>
      </c>
      <c r="T68" s="353">
        <v>138143</v>
      </c>
      <c r="U68" s="353">
        <v>123202</v>
      </c>
      <c r="V68" s="33">
        <v>115184</v>
      </c>
      <c r="W68" s="33">
        <v>108411</v>
      </c>
      <c r="X68" s="43">
        <v>104812</v>
      </c>
      <c r="Y68" s="58">
        <v>104420</v>
      </c>
      <c r="Z68" s="43">
        <v>88819</v>
      </c>
      <c r="AA68" s="33">
        <v>88096</v>
      </c>
      <c r="AB68" s="43">
        <v>87319</v>
      </c>
      <c r="AC68" s="43">
        <v>86465</v>
      </c>
      <c r="AD68" s="43">
        <v>85567</v>
      </c>
      <c r="AE68" s="43">
        <v>85602</v>
      </c>
      <c r="AF68" s="58">
        <v>85627</v>
      </c>
      <c r="AG68" s="43">
        <v>85661</v>
      </c>
      <c r="AH68" s="33">
        <v>85682</v>
      </c>
      <c r="AI68" s="33">
        <v>85702</v>
      </c>
      <c r="AJ68" s="33">
        <v>85711</v>
      </c>
      <c r="AK68" s="43">
        <v>85719</v>
      </c>
      <c r="AL68" s="43">
        <v>85721</v>
      </c>
      <c r="AM68" s="551">
        <v>85723</v>
      </c>
      <c r="AN68" s="84"/>
    </row>
    <row r="69" spans="2:40" ht="13.5">
      <c r="B69" s="4">
        <v>4</v>
      </c>
      <c r="C69" s="5" t="s">
        <v>45</v>
      </c>
      <c r="D69" s="353">
        <v>0</v>
      </c>
      <c r="E69" s="353">
        <v>0</v>
      </c>
      <c r="F69" s="353">
        <v>128359</v>
      </c>
      <c r="G69" s="353">
        <v>282288</v>
      </c>
      <c r="H69" s="353">
        <v>279334</v>
      </c>
      <c r="I69" s="353">
        <v>269515</v>
      </c>
      <c r="J69" s="353">
        <v>218836</v>
      </c>
      <c r="K69" s="353">
        <v>176554</v>
      </c>
      <c r="L69" s="353">
        <v>161165</v>
      </c>
      <c r="M69" s="353">
        <v>129651</v>
      </c>
      <c r="N69" s="353">
        <v>210786</v>
      </c>
      <c r="O69" s="353">
        <v>333760</v>
      </c>
      <c r="P69" s="353">
        <v>309316</v>
      </c>
      <c r="Q69" s="353">
        <v>287031</v>
      </c>
      <c r="R69" s="353">
        <v>287438</v>
      </c>
      <c r="S69" s="353">
        <v>192568</v>
      </c>
      <c r="T69" s="353">
        <v>102603</v>
      </c>
      <c r="U69" s="353">
        <v>62621</v>
      </c>
      <c r="V69" s="33">
        <v>70533</v>
      </c>
      <c r="W69" s="33">
        <v>75542</v>
      </c>
      <c r="X69" s="43">
        <v>60805</v>
      </c>
      <c r="Y69" s="58">
        <v>65967</v>
      </c>
      <c r="Z69" s="43">
        <v>1112</v>
      </c>
      <c r="AA69" s="33">
        <v>21113</v>
      </c>
      <c r="AB69" s="43">
        <v>26113</v>
      </c>
      <c r="AC69" s="43">
        <v>26121</v>
      </c>
      <c r="AD69" s="43">
        <v>26130</v>
      </c>
      <c r="AE69" s="43">
        <v>26137</v>
      </c>
      <c r="AF69" s="58">
        <v>26144</v>
      </c>
      <c r="AG69" s="43">
        <v>26151</v>
      </c>
      <c r="AH69" s="33">
        <v>26157</v>
      </c>
      <c r="AI69" s="33">
        <v>26163</v>
      </c>
      <c r="AJ69" s="33">
        <v>26165</v>
      </c>
      <c r="AK69" s="43">
        <v>26167</v>
      </c>
      <c r="AL69" s="43">
        <v>26169</v>
      </c>
      <c r="AM69" s="551">
        <v>26170</v>
      </c>
      <c r="AN69" s="84"/>
    </row>
    <row r="70" spans="2:40" ht="13.5">
      <c r="B70" s="4">
        <v>5</v>
      </c>
      <c r="C70" s="5" t="s">
        <v>46</v>
      </c>
      <c r="D70" s="353">
        <v>0</v>
      </c>
      <c r="E70" s="353">
        <v>0</v>
      </c>
      <c r="F70" s="353">
        <v>319039</v>
      </c>
      <c r="G70" s="353">
        <v>416029</v>
      </c>
      <c r="H70" s="353">
        <v>488387</v>
      </c>
      <c r="I70" s="353">
        <v>487277</v>
      </c>
      <c r="J70" s="353">
        <v>446678</v>
      </c>
      <c r="K70" s="353">
        <v>390117</v>
      </c>
      <c r="L70" s="353">
        <v>322229</v>
      </c>
      <c r="M70" s="353">
        <v>265905</v>
      </c>
      <c r="N70" s="353">
        <v>198956</v>
      </c>
      <c r="O70" s="353">
        <v>149686</v>
      </c>
      <c r="P70" s="353">
        <v>109870</v>
      </c>
      <c r="Q70" s="353">
        <v>81206</v>
      </c>
      <c r="R70" s="353">
        <v>63239</v>
      </c>
      <c r="S70" s="353">
        <v>45251</v>
      </c>
      <c r="T70" s="353">
        <v>25260</v>
      </c>
      <c r="U70" s="353">
        <v>5265</v>
      </c>
      <c r="V70" s="33">
        <v>5266</v>
      </c>
      <c r="W70" s="33">
        <v>5272</v>
      </c>
      <c r="X70" s="43">
        <v>5285</v>
      </c>
      <c r="Y70" s="58">
        <v>5299</v>
      </c>
      <c r="Z70" s="43">
        <v>5305</v>
      </c>
      <c r="AA70" s="33">
        <v>5308</v>
      </c>
      <c r="AB70" s="43">
        <v>5310</v>
      </c>
      <c r="AC70" s="43">
        <v>5312</v>
      </c>
      <c r="AD70" s="43">
        <v>5312</v>
      </c>
      <c r="AE70" s="43">
        <v>5313</v>
      </c>
      <c r="AF70" s="58">
        <v>5314</v>
      </c>
      <c r="AG70" s="43">
        <v>5316</v>
      </c>
      <c r="AH70" s="33">
        <v>5317</v>
      </c>
      <c r="AI70" s="33">
        <v>5318</v>
      </c>
      <c r="AJ70" s="33">
        <v>5319</v>
      </c>
      <c r="AK70" s="43">
        <v>5319</v>
      </c>
      <c r="AL70" s="43">
        <v>5319</v>
      </c>
      <c r="AM70" s="551">
        <v>5319</v>
      </c>
      <c r="AN70" s="84"/>
    </row>
    <row r="71" spans="2:40" ht="14.25" thickBot="1">
      <c r="B71" s="22">
        <v>6</v>
      </c>
      <c r="C71" s="23" t="s">
        <v>65</v>
      </c>
      <c r="D71" s="365">
        <v>0</v>
      </c>
      <c r="E71" s="365">
        <v>0</v>
      </c>
      <c r="F71" s="365">
        <v>115360</v>
      </c>
      <c r="G71" s="365">
        <v>185529</v>
      </c>
      <c r="H71" s="365">
        <v>227102</v>
      </c>
      <c r="I71" s="365">
        <v>256922</v>
      </c>
      <c r="J71" s="365">
        <v>246496</v>
      </c>
      <c r="K71" s="365">
        <v>233157</v>
      </c>
      <c r="L71" s="365">
        <v>377877</v>
      </c>
      <c r="M71" s="365">
        <v>443608</v>
      </c>
      <c r="N71" s="365">
        <v>424709</v>
      </c>
      <c r="O71" s="365">
        <v>406177</v>
      </c>
      <c r="P71" s="365">
        <v>357679</v>
      </c>
      <c r="Q71" s="365">
        <v>340794</v>
      </c>
      <c r="R71" s="365">
        <v>327375</v>
      </c>
      <c r="S71" s="365">
        <v>315706</v>
      </c>
      <c r="T71" s="365">
        <v>303241</v>
      </c>
      <c r="U71" s="365">
        <v>444335</v>
      </c>
      <c r="V71" s="74">
        <v>437816</v>
      </c>
      <c r="W71" s="74">
        <v>2377</v>
      </c>
      <c r="X71" s="77">
        <v>986</v>
      </c>
      <c r="Y71" s="78">
        <v>819</v>
      </c>
      <c r="Z71" s="77">
        <v>819</v>
      </c>
      <c r="AA71" s="74">
        <v>819</v>
      </c>
      <c r="AB71" s="77">
        <v>819</v>
      </c>
      <c r="AC71" s="77">
        <v>819</v>
      </c>
      <c r="AD71" s="77">
        <v>819</v>
      </c>
      <c r="AE71" s="77">
        <v>819</v>
      </c>
      <c r="AF71" s="78">
        <v>819</v>
      </c>
      <c r="AG71" s="77">
        <v>819</v>
      </c>
      <c r="AH71" s="74">
        <v>819</v>
      </c>
      <c r="AI71" s="74">
        <v>819</v>
      </c>
      <c r="AJ71" s="74">
        <v>819</v>
      </c>
      <c r="AK71" s="77">
        <v>819</v>
      </c>
      <c r="AL71" s="77">
        <v>819</v>
      </c>
      <c r="AM71" s="552">
        <v>819</v>
      </c>
      <c r="AN71" s="84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73"/>
      <c r="W72" s="73"/>
      <c r="X72" s="75"/>
      <c r="Y72" s="76"/>
      <c r="Z72" s="75"/>
      <c r="AA72" s="73"/>
      <c r="AB72" s="75"/>
      <c r="AC72" s="75"/>
      <c r="AD72" s="75"/>
      <c r="AE72" s="75"/>
      <c r="AF72" s="76"/>
      <c r="AG72" s="75"/>
      <c r="AH72" s="73"/>
      <c r="AI72" s="73"/>
      <c r="AJ72" s="73"/>
      <c r="AK72" s="75"/>
      <c r="AL72" s="75"/>
      <c r="AM72" s="515"/>
      <c r="AN72" s="91"/>
    </row>
    <row r="73" spans="2:40" ht="14.25" thickBot="1">
      <c r="B73" s="24"/>
      <c r="C73" s="25" t="s">
        <v>95</v>
      </c>
      <c r="D73" s="356">
        <f aca="true" t="shared" si="0" ref="D73:S73">SUM(D5,D11,D14,D21,D28,D29,D31,D40,D43,D48,D51,D55,D56,D60)</f>
        <v>0</v>
      </c>
      <c r="E73" s="356">
        <f t="shared" si="0"/>
        <v>0</v>
      </c>
      <c r="F73" s="356">
        <f t="shared" si="0"/>
        <v>8330226</v>
      </c>
      <c r="G73" s="356">
        <f t="shared" si="0"/>
        <v>14035518</v>
      </c>
      <c r="H73" s="356">
        <f t="shared" si="0"/>
        <v>19434042</v>
      </c>
      <c r="I73" s="356">
        <f t="shared" si="0"/>
        <v>23895181</v>
      </c>
      <c r="J73" s="356">
        <f t="shared" si="0"/>
        <v>21506205</v>
      </c>
      <c r="K73" s="356">
        <f t="shared" si="0"/>
        <v>20320544</v>
      </c>
      <c r="L73" s="356">
        <f t="shared" si="0"/>
        <v>18403470</v>
      </c>
      <c r="M73" s="356">
        <f t="shared" si="0"/>
        <v>17021971</v>
      </c>
      <c r="N73" s="356">
        <f t="shared" si="0"/>
        <v>14980054</v>
      </c>
      <c r="O73" s="356">
        <f t="shared" si="0"/>
        <v>13496008</v>
      </c>
      <c r="P73" s="356">
        <f t="shared" si="0"/>
        <v>13044779</v>
      </c>
      <c r="Q73" s="356">
        <f t="shared" si="0"/>
        <v>14016502</v>
      </c>
      <c r="R73" s="356">
        <f t="shared" si="0"/>
        <v>15169559</v>
      </c>
      <c r="S73" s="356">
        <f t="shared" si="0"/>
        <v>13007805</v>
      </c>
      <c r="T73" s="356">
        <f>SUM(T5,T11,T14,T21,T28,T29,T31,T40,T43,T48,T51,T54,T60)</f>
        <v>11950438</v>
      </c>
      <c r="U73" s="356">
        <f>SUM(U4,U10,U14,U20,U28,U29,U31,U39,U42,U47,U51,U54,U59)</f>
        <v>9676583</v>
      </c>
      <c r="V73" s="35">
        <f>SUM(V4,V10,V13,V20,V28:V30,V39,V42,V47,V51,V54,V59)</f>
        <v>10978796</v>
      </c>
      <c r="W73" s="35">
        <f>SUM(W4,W10,W13,W20,W28:W30,W39,W42,W47,W51,W54,W59)</f>
        <v>12922552</v>
      </c>
      <c r="X73" s="45">
        <f>SUM(X4,X10,X13,X20,X28:X30,X39,X42,X47,X50,X54,X59)</f>
        <v>10934502</v>
      </c>
      <c r="Y73" s="61">
        <f>SUM(Y4,Y10,Y13,Y20,Y28:Y30,Y39,Y42,Y47,Y50,Y54,Y59)</f>
        <v>8783874</v>
      </c>
      <c r="Z73" s="45">
        <f>SUM(Z4,Z10,Z13,Z20,Z28:Z30,Z39,Z42,Z47,Z50,Z54,Z59)</f>
        <v>7784921</v>
      </c>
      <c r="AA73" s="35">
        <f aca="true" t="shared" si="1" ref="AA73:AF73">SUM(AA4,AA10,AA13,AA20,AA28:AA30,AA39,AA42,AA47,AA50,AA54,AA59)</f>
        <v>10077614</v>
      </c>
      <c r="AB73" s="45">
        <f t="shared" si="1"/>
        <v>12763923</v>
      </c>
      <c r="AC73" s="45">
        <f t="shared" si="1"/>
        <v>13351461</v>
      </c>
      <c r="AD73" s="45">
        <f t="shared" si="1"/>
        <v>14821002</v>
      </c>
      <c r="AE73" s="45">
        <f t="shared" si="1"/>
        <v>15959672</v>
      </c>
      <c r="AF73" s="61">
        <f t="shared" si="1"/>
        <v>16692764</v>
      </c>
      <c r="AG73" s="45">
        <f>SUM(AG4,AG10,AG13,AG20,AG28:AG30,AG39,AG42,AG47,AG50,AG54,AG59)</f>
        <v>17647766</v>
      </c>
      <c r="AH73" s="35">
        <v>17923942</v>
      </c>
      <c r="AI73" s="35">
        <v>15438345</v>
      </c>
      <c r="AJ73" s="35">
        <v>14190355</v>
      </c>
      <c r="AK73" s="45">
        <v>13232059</v>
      </c>
      <c r="AL73" s="45">
        <v>20132713</v>
      </c>
      <c r="AM73" s="516">
        <v>21426211</v>
      </c>
      <c r="AN73" s="92"/>
    </row>
    <row r="74" spans="2:40" ht="14.25" thickBot="1">
      <c r="B74" s="24"/>
      <c r="C74" s="25" t="s">
        <v>72</v>
      </c>
      <c r="D74" s="356">
        <f aca="true" t="shared" si="2" ref="D74:S74">SUM(D6:D9,D12,D15:D19,D22:D27,D32:D38,D41,D44:D46,D49,D52:D53,D57:D58,D61,D63:D71)</f>
        <v>466152</v>
      </c>
      <c r="E74" s="356">
        <f t="shared" si="2"/>
        <v>603794</v>
      </c>
      <c r="F74" s="356">
        <f t="shared" si="2"/>
        <v>5414760</v>
      </c>
      <c r="G74" s="356">
        <f t="shared" si="2"/>
        <v>9389988</v>
      </c>
      <c r="H74" s="356">
        <f t="shared" si="2"/>
        <v>11216962</v>
      </c>
      <c r="I74" s="356">
        <f t="shared" si="2"/>
        <v>11357949</v>
      </c>
      <c r="J74" s="356">
        <f t="shared" si="2"/>
        <v>10001835</v>
      </c>
      <c r="K74" s="356">
        <f t="shared" si="2"/>
        <v>9174015</v>
      </c>
      <c r="L74" s="356">
        <f t="shared" si="2"/>
        <v>8418698</v>
      </c>
      <c r="M74" s="356">
        <f t="shared" si="2"/>
        <v>8202105</v>
      </c>
      <c r="N74" s="356">
        <f t="shared" si="2"/>
        <v>7729626</v>
      </c>
      <c r="O74" s="356">
        <f t="shared" si="2"/>
        <v>7441775</v>
      </c>
      <c r="P74" s="356">
        <f t="shared" si="2"/>
        <v>7317559</v>
      </c>
      <c r="Q74" s="356">
        <f t="shared" si="2"/>
        <v>7734229</v>
      </c>
      <c r="R74" s="356">
        <f t="shared" si="2"/>
        <v>7322926</v>
      </c>
      <c r="S74" s="356">
        <f t="shared" si="2"/>
        <v>5790730</v>
      </c>
      <c r="T74" s="356">
        <f>SUM(T6:T9,T12,T15:T19,T22:T27,T32:T38,T41,T44:T46,T49,T52:T53,T61,T63:T71)</f>
        <v>4480676</v>
      </c>
      <c r="U74" s="356">
        <f>SUM(U15:U19,U32:U38,U52:U53,U62,U67:U71)</f>
        <v>1965303</v>
      </c>
      <c r="V74" s="35">
        <f>SUM(V19,V52:V53,V62,V67:V71)</f>
        <v>1083889</v>
      </c>
      <c r="W74" s="35">
        <f>SUM(W19,W52:W53,W62,W67:W71)</f>
        <v>601471</v>
      </c>
      <c r="X74" s="45">
        <f>SUM(X19,X62,X67:X71)</f>
        <v>480966</v>
      </c>
      <c r="Y74" s="61">
        <f>SUM(Y19,Y62,Y67:Y71)</f>
        <v>473973</v>
      </c>
      <c r="Z74" s="45">
        <f>SUM(Z62,Z67:Z71)</f>
        <v>387730</v>
      </c>
      <c r="AA74" s="35">
        <f aca="true" t="shared" si="3" ref="AA74:AF74">SUM(AA62,AA67:AA71)</f>
        <v>605836</v>
      </c>
      <c r="AB74" s="45">
        <f t="shared" si="3"/>
        <v>610242</v>
      </c>
      <c r="AC74" s="45">
        <f t="shared" si="3"/>
        <v>759535</v>
      </c>
      <c r="AD74" s="45">
        <f t="shared" si="3"/>
        <v>858818</v>
      </c>
      <c r="AE74" s="45">
        <f t="shared" si="3"/>
        <v>859050</v>
      </c>
      <c r="AF74" s="61">
        <f t="shared" si="3"/>
        <v>859277</v>
      </c>
      <c r="AG74" s="45">
        <f>SUM(AG62,AG67:AG71)</f>
        <v>859495</v>
      </c>
      <c r="AH74" s="35">
        <v>724477</v>
      </c>
      <c r="AI74" s="35">
        <v>914334</v>
      </c>
      <c r="AJ74" s="35">
        <v>914545</v>
      </c>
      <c r="AK74" s="45">
        <v>787781</v>
      </c>
      <c r="AL74" s="45">
        <v>867514</v>
      </c>
      <c r="AM74" s="516">
        <v>867636</v>
      </c>
      <c r="AN74" s="92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4"/>
      <c r="W75" s="34"/>
      <c r="X75" s="44"/>
      <c r="Y75" s="60"/>
      <c r="Z75" s="44"/>
      <c r="AA75" s="34"/>
      <c r="AB75" s="44"/>
      <c r="AC75" s="44"/>
      <c r="AD75" s="44"/>
      <c r="AE75" s="44"/>
      <c r="AF75" s="60"/>
      <c r="AG75" s="44"/>
      <c r="AH75" s="34"/>
      <c r="AI75" s="34"/>
      <c r="AJ75" s="34"/>
      <c r="AK75" s="44"/>
      <c r="AL75" s="44"/>
      <c r="AM75" s="517"/>
      <c r="AN75" s="91"/>
    </row>
    <row r="76" spans="2:40" ht="14.25" thickBot="1">
      <c r="B76" s="24"/>
      <c r="C76" s="25" t="s">
        <v>73</v>
      </c>
      <c r="D76" s="356">
        <f aca="true" t="shared" si="4" ref="D76:S76">SUM(D73:D74)</f>
        <v>466152</v>
      </c>
      <c r="E76" s="356">
        <f t="shared" si="4"/>
        <v>603794</v>
      </c>
      <c r="F76" s="356">
        <f t="shared" si="4"/>
        <v>13744986</v>
      </c>
      <c r="G76" s="356">
        <f t="shared" si="4"/>
        <v>23425506</v>
      </c>
      <c r="H76" s="356">
        <f t="shared" si="4"/>
        <v>30651004</v>
      </c>
      <c r="I76" s="356">
        <f t="shared" si="4"/>
        <v>35253130</v>
      </c>
      <c r="J76" s="356">
        <f t="shared" si="4"/>
        <v>31508040</v>
      </c>
      <c r="K76" s="356">
        <f t="shared" si="4"/>
        <v>29494559</v>
      </c>
      <c r="L76" s="356">
        <f t="shared" si="4"/>
        <v>26822168</v>
      </c>
      <c r="M76" s="356">
        <f t="shared" si="4"/>
        <v>25224076</v>
      </c>
      <c r="N76" s="356">
        <f t="shared" si="4"/>
        <v>22709680</v>
      </c>
      <c r="O76" s="356">
        <f t="shared" si="4"/>
        <v>20937783</v>
      </c>
      <c r="P76" s="356">
        <f t="shared" si="4"/>
        <v>20362338</v>
      </c>
      <c r="Q76" s="356">
        <f t="shared" si="4"/>
        <v>21750731</v>
      </c>
      <c r="R76" s="356">
        <f t="shared" si="4"/>
        <v>22492485</v>
      </c>
      <c r="S76" s="356">
        <f t="shared" si="4"/>
        <v>18798535</v>
      </c>
      <c r="T76" s="356">
        <f>SUM(T73,T74)</f>
        <v>16431114</v>
      </c>
      <c r="U76" s="356">
        <f aca="true" t="shared" si="5" ref="U76:Z76">SUM(U73:U74)</f>
        <v>11641886</v>
      </c>
      <c r="V76" s="35">
        <f t="shared" si="5"/>
        <v>12062685</v>
      </c>
      <c r="W76" s="35">
        <f t="shared" si="5"/>
        <v>13524023</v>
      </c>
      <c r="X76" s="45">
        <f t="shared" si="5"/>
        <v>11415468</v>
      </c>
      <c r="Y76" s="61">
        <f t="shared" si="5"/>
        <v>9257847</v>
      </c>
      <c r="Z76" s="45">
        <f t="shared" si="5"/>
        <v>8172651</v>
      </c>
      <c r="AA76" s="35">
        <f aca="true" t="shared" si="6" ref="AA76:AF76">SUM(AA73:AA74)</f>
        <v>10683450</v>
      </c>
      <c r="AB76" s="45">
        <f t="shared" si="6"/>
        <v>13374165</v>
      </c>
      <c r="AC76" s="45">
        <f t="shared" si="6"/>
        <v>14110996</v>
      </c>
      <c r="AD76" s="45">
        <f t="shared" si="6"/>
        <v>15679820</v>
      </c>
      <c r="AE76" s="45">
        <f t="shared" si="6"/>
        <v>16818722</v>
      </c>
      <c r="AF76" s="61">
        <f t="shared" si="6"/>
        <v>17552041</v>
      </c>
      <c r="AG76" s="45">
        <f>SUM(AG73:AG74)</f>
        <v>18507261</v>
      </c>
      <c r="AH76" s="35">
        <v>18648419</v>
      </c>
      <c r="AI76" s="35">
        <v>16352679</v>
      </c>
      <c r="AJ76" s="35">
        <v>15104900</v>
      </c>
      <c r="AK76" s="45">
        <v>14019840</v>
      </c>
      <c r="AL76" s="45">
        <v>21000227</v>
      </c>
      <c r="AM76" s="516">
        <v>22293847</v>
      </c>
      <c r="AN76" s="92"/>
    </row>
    <row r="77" spans="2:4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86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="90" zoomScaleNormal="60" zoomScaleSheetLayoutView="90" zoomScalePageLayoutView="0" workbookViewId="0" topLeftCell="A1">
      <pane xSplit="3" ySplit="3" topLeftCell="A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M71" sqref="AM4:AM71"/>
    </sheetView>
  </sheetViews>
  <sheetFormatPr defaultColWidth="9.00390625" defaultRowHeight="13.5"/>
  <cols>
    <col min="1" max="1" width="2.75390625" style="0" customWidth="1"/>
    <col min="3" max="3" width="12.375" style="0" customWidth="1"/>
    <col min="40" max="40" width="2.50390625" style="0" customWidth="1"/>
  </cols>
  <sheetData>
    <row r="1" spans="2:40" ht="18">
      <c r="B1" s="412" t="s">
        <v>132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</row>
    <row r="3" spans="2:40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151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148</v>
      </c>
      <c r="U3" s="112" t="s">
        <v>149</v>
      </c>
      <c r="V3" s="112" t="s">
        <v>79</v>
      </c>
      <c r="W3" s="113" t="s">
        <v>80</v>
      </c>
      <c r="X3" s="413" t="s">
        <v>81</v>
      </c>
      <c r="Y3" s="114" t="s">
        <v>82</v>
      </c>
      <c r="Z3" s="113" t="s">
        <v>83</v>
      </c>
      <c r="AA3" s="112" t="s">
        <v>84</v>
      </c>
      <c r="AB3" s="113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2" t="s">
        <v>163</v>
      </c>
      <c r="AK3" s="113" t="s">
        <v>165</v>
      </c>
      <c r="AL3" s="113" t="s">
        <v>3</v>
      </c>
      <c r="AM3" s="501" t="s">
        <v>167</v>
      </c>
      <c r="AN3" s="115"/>
    </row>
    <row r="4" spans="2:40" ht="13.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20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66" t="s">
        <v>20</v>
      </c>
      <c r="U4" s="466">
        <v>3983504</v>
      </c>
      <c r="V4" s="377">
        <v>3990902</v>
      </c>
      <c r="W4" s="118">
        <v>4014736</v>
      </c>
      <c r="X4" s="414">
        <v>4031559</v>
      </c>
      <c r="Y4" s="119">
        <v>4508933</v>
      </c>
      <c r="Z4" s="118">
        <v>4982367</v>
      </c>
      <c r="AA4" s="117">
        <v>5764273</v>
      </c>
      <c r="AB4" s="118">
        <v>10685693</v>
      </c>
      <c r="AC4" s="118">
        <v>10944959</v>
      </c>
      <c r="AD4" s="118">
        <v>12090555</v>
      </c>
      <c r="AE4" s="118">
        <v>9922815</v>
      </c>
      <c r="AF4" s="119">
        <v>8820296</v>
      </c>
      <c r="AG4" s="118">
        <v>7736482</v>
      </c>
      <c r="AH4" s="117">
        <v>7660591</v>
      </c>
      <c r="AI4" s="117">
        <v>7213610</v>
      </c>
      <c r="AJ4" s="117">
        <v>6481071</v>
      </c>
      <c r="AK4" s="118">
        <v>6141546</v>
      </c>
      <c r="AL4" s="118">
        <v>6635266</v>
      </c>
      <c r="AM4" s="502">
        <v>18720495</v>
      </c>
      <c r="AN4" s="120"/>
    </row>
    <row r="5" spans="2:40" ht="13.5">
      <c r="B5" s="7"/>
      <c r="C5" s="8" t="s">
        <v>15</v>
      </c>
      <c r="D5" s="441">
        <v>391890</v>
      </c>
      <c r="E5" s="441">
        <v>652890</v>
      </c>
      <c r="F5" s="441">
        <v>1241207</v>
      </c>
      <c r="G5" s="441">
        <v>1602356</v>
      </c>
      <c r="H5" s="441">
        <v>2283312</v>
      </c>
      <c r="I5" s="441">
        <v>2718949</v>
      </c>
      <c r="J5" s="441">
        <v>3212138</v>
      </c>
      <c r="K5" s="441">
        <v>3389775</v>
      </c>
      <c r="L5" s="441">
        <v>3547633</v>
      </c>
      <c r="M5" s="441">
        <v>3582160</v>
      </c>
      <c r="N5" s="441">
        <v>3556900</v>
      </c>
      <c r="O5" s="441">
        <v>3454243</v>
      </c>
      <c r="P5" s="441">
        <v>5677964</v>
      </c>
      <c r="Q5" s="441">
        <v>3486683</v>
      </c>
      <c r="R5" s="441">
        <v>3514733</v>
      </c>
      <c r="S5" s="441">
        <v>3560227</v>
      </c>
      <c r="T5" s="460">
        <v>3568055</v>
      </c>
      <c r="U5" s="27" t="s">
        <v>20</v>
      </c>
      <c r="V5" s="27" t="s">
        <v>20</v>
      </c>
      <c r="W5" s="37" t="s">
        <v>20</v>
      </c>
      <c r="X5" s="393" t="s">
        <v>20</v>
      </c>
      <c r="Y5" s="52" t="s">
        <v>20</v>
      </c>
      <c r="Z5" s="37" t="s">
        <v>20</v>
      </c>
      <c r="AA5" s="2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27" t="s">
        <v>20</v>
      </c>
      <c r="AK5" s="37" t="s">
        <v>20</v>
      </c>
      <c r="AL5" s="37" t="s">
        <v>20</v>
      </c>
      <c r="AM5" s="503" t="s">
        <v>20</v>
      </c>
      <c r="AN5" s="82"/>
    </row>
    <row r="6" spans="2:40" ht="13.5">
      <c r="B6" s="9"/>
      <c r="C6" s="10" t="s">
        <v>55</v>
      </c>
      <c r="D6" s="442">
        <v>7287</v>
      </c>
      <c r="E6" s="442">
        <v>28365</v>
      </c>
      <c r="F6" s="442">
        <v>121229</v>
      </c>
      <c r="G6" s="442">
        <v>145273</v>
      </c>
      <c r="H6" s="442">
        <v>249797</v>
      </c>
      <c r="I6" s="442">
        <v>367200</v>
      </c>
      <c r="J6" s="442">
        <v>467573</v>
      </c>
      <c r="K6" s="442">
        <v>534851</v>
      </c>
      <c r="L6" s="442">
        <v>518087</v>
      </c>
      <c r="M6" s="442">
        <v>454482</v>
      </c>
      <c r="N6" s="442">
        <v>310377</v>
      </c>
      <c r="O6" s="442">
        <v>304695</v>
      </c>
      <c r="P6" s="442">
        <v>370493</v>
      </c>
      <c r="Q6" s="442">
        <v>284936</v>
      </c>
      <c r="R6" s="442">
        <v>203336</v>
      </c>
      <c r="S6" s="442">
        <v>183342</v>
      </c>
      <c r="T6" s="352">
        <v>68342</v>
      </c>
      <c r="U6" s="28" t="s">
        <v>20</v>
      </c>
      <c r="V6" s="28" t="s">
        <v>20</v>
      </c>
      <c r="W6" s="38" t="s">
        <v>20</v>
      </c>
      <c r="X6" s="394" t="s">
        <v>20</v>
      </c>
      <c r="Y6" s="53" t="s">
        <v>20</v>
      </c>
      <c r="Z6" s="38" t="s">
        <v>20</v>
      </c>
      <c r="AA6" s="2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28" t="s">
        <v>20</v>
      </c>
      <c r="AK6" s="38" t="s">
        <v>20</v>
      </c>
      <c r="AL6" s="38" t="s">
        <v>20</v>
      </c>
      <c r="AM6" s="504" t="s">
        <v>20</v>
      </c>
      <c r="AN6" s="83"/>
    </row>
    <row r="7" spans="2:40" ht="13.5">
      <c r="B7" s="9"/>
      <c r="C7" s="10" t="s">
        <v>56</v>
      </c>
      <c r="D7" s="442">
        <v>1092328</v>
      </c>
      <c r="E7" s="442">
        <v>1298880</v>
      </c>
      <c r="F7" s="442">
        <v>1547550</v>
      </c>
      <c r="G7" s="442">
        <v>1555507</v>
      </c>
      <c r="H7" s="442">
        <v>1674558</v>
      </c>
      <c r="I7" s="442">
        <v>1841308</v>
      </c>
      <c r="J7" s="442">
        <v>2157254</v>
      </c>
      <c r="K7" s="442">
        <v>1346519</v>
      </c>
      <c r="L7" s="442">
        <v>1310324</v>
      </c>
      <c r="M7" s="442">
        <v>1388110</v>
      </c>
      <c r="N7" s="442">
        <v>1399092</v>
      </c>
      <c r="O7" s="442">
        <v>1314445</v>
      </c>
      <c r="P7" s="442">
        <v>1405432</v>
      </c>
      <c r="Q7" s="442">
        <v>1392631</v>
      </c>
      <c r="R7" s="442">
        <v>1425680</v>
      </c>
      <c r="S7" s="442">
        <v>1345874</v>
      </c>
      <c r="T7" s="352">
        <v>1052382</v>
      </c>
      <c r="U7" s="28" t="s">
        <v>20</v>
      </c>
      <c r="V7" s="28" t="s">
        <v>20</v>
      </c>
      <c r="W7" s="38" t="s">
        <v>20</v>
      </c>
      <c r="X7" s="394" t="s">
        <v>20</v>
      </c>
      <c r="Y7" s="53" t="s">
        <v>20</v>
      </c>
      <c r="Z7" s="38" t="s">
        <v>20</v>
      </c>
      <c r="AA7" s="28" t="s">
        <v>20</v>
      </c>
      <c r="AB7" s="3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28" t="s">
        <v>20</v>
      </c>
      <c r="AK7" s="38" t="s">
        <v>20</v>
      </c>
      <c r="AL7" s="38" t="s">
        <v>20</v>
      </c>
      <c r="AM7" s="504" t="s">
        <v>20</v>
      </c>
      <c r="AN7" s="83"/>
    </row>
    <row r="8" spans="2:40" ht="13.5">
      <c r="B8" s="9"/>
      <c r="C8" s="10" t="s">
        <v>57</v>
      </c>
      <c r="D8" s="442">
        <v>12943</v>
      </c>
      <c r="E8" s="442">
        <v>51051</v>
      </c>
      <c r="F8" s="442">
        <v>154417</v>
      </c>
      <c r="G8" s="442">
        <v>248087</v>
      </c>
      <c r="H8" s="442">
        <v>371756</v>
      </c>
      <c r="I8" s="442">
        <v>498537</v>
      </c>
      <c r="J8" s="442">
        <v>641722</v>
      </c>
      <c r="K8" s="442">
        <v>609199</v>
      </c>
      <c r="L8" s="442">
        <v>520547</v>
      </c>
      <c r="M8" s="442">
        <v>449339</v>
      </c>
      <c r="N8" s="442">
        <v>420684</v>
      </c>
      <c r="O8" s="442">
        <v>362787</v>
      </c>
      <c r="P8" s="442">
        <v>539904</v>
      </c>
      <c r="Q8" s="442">
        <v>357673</v>
      </c>
      <c r="R8" s="442">
        <v>344897</v>
      </c>
      <c r="S8" s="442">
        <v>183250</v>
      </c>
      <c r="T8" s="352">
        <v>46623</v>
      </c>
      <c r="U8" s="28" t="s">
        <v>20</v>
      </c>
      <c r="V8" s="28" t="s">
        <v>20</v>
      </c>
      <c r="W8" s="38" t="s">
        <v>20</v>
      </c>
      <c r="X8" s="394" t="s">
        <v>20</v>
      </c>
      <c r="Y8" s="53" t="s">
        <v>20</v>
      </c>
      <c r="Z8" s="38" t="s">
        <v>20</v>
      </c>
      <c r="AA8" s="28" t="s">
        <v>20</v>
      </c>
      <c r="AB8" s="3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28" t="s">
        <v>20</v>
      </c>
      <c r="AK8" s="38" t="s">
        <v>20</v>
      </c>
      <c r="AL8" s="38" t="s">
        <v>20</v>
      </c>
      <c r="AM8" s="504" t="s">
        <v>20</v>
      </c>
      <c r="AN8" s="83"/>
    </row>
    <row r="9" spans="2:40" ht="13.5">
      <c r="B9" s="4"/>
      <c r="C9" s="11" t="s">
        <v>58</v>
      </c>
      <c r="D9" s="443">
        <v>10501</v>
      </c>
      <c r="E9" s="443">
        <v>30927</v>
      </c>
      <c r="F9" s="443">
        <v>72483</v>
      </c>
      <c r="G9" s="443">
        <v>99182</v>
      </c>
      <c r="H9" s="443">
        <v>107272</v>
      </c>
      <c r="I9" s="443">
        <v>186786</v>
      </c>
      <c r="J9" s="443">
        <v>294149</v>
      </c>
      <c r="K9" s="443">
        <v>295209</v>
      </c>
      <c r="L9" s="443">
        <v>277435</v>
      </c>
      <c r="M9" s="443">
        <v>274065</v>
      </c>
      <c r="N9" s="443">
        <v>265069</v>
      </c>
      <c r="O9" s="443">
        <v>312246</v>
      </c>
      <c r="P9" s="443">
        <v>516141</v>
      </c>
      <c r="Q9" s="443">
        <v>419460</v>
      </c>
      <c r="R9" s="443">
        <v>418042</v>
      </c>
      <c r="S9" s="443">
        <v>414916</v>
      </c>
      <c r="T9" s="467">
        <v>356140</v>
      </c>
      <c r="U9" s="29" t="s">
        <v>20</v>
      </c>
      <c r="V9" s="29" t="s">
        <v>20</v>
      </c>
      <c r="W9" s="39" t="s">
        <v>20</v>
      </c>
      <c r="X9" s="395" t="s">
        <v>20</v>
      </c>
      <c r="Y9" s="54" t="s">
        <v>20</v>
      </c>
      <c r="Z9" s="39" t="s">
        <v>20</v>
      </c>
      <c r="AA9" s="29" t="s">
        <v>20</v>
      </c>
      <c r="AB9" s="3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29" t="s">
        <v>20</v>
      </c>
      <c r="AK9" s="39" t="s">
        <v>20</v>
      </c>
      <c r="AL9" s="39" t="s">
        <v>20</v>
      </c>
      <c r="AM9" s="505" t="s">
        <v>20</v>
      </c>
      <c r="AN9" s="83"/>
    </row>
    <row r="10" spans="2:40" ht="13.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57" t="s">
        <v>20</v>
      </c>
      <c r="U10" s="457">
        <v>4680388</v>
      </c>
      <c r="V10" s="130">
        <v>5212671</v>
      </c>
      <c r="W10" s="123">
        <v>5453113</v>
      </c>
      <c r="X10" s="415">
        <v>5000360</v>
      </c>
      <c r="Y10" s="124">
        <v>4795843</v>
      </c>
      <c r="Z10" s="123">
        <v>4365080</v>
      </c>
      <c r="AA10" s="122">
        <v>3872118</v>
      </c>
      <c r="AB10" s="123">
        <v>3978055</v>
      </c>
      <c r="AC10" s="123">
        <v>3932586</v>
      </c>
      <c r="AD10" s="123">
        <v>5169758</v>
      </c>
      <c r="AE10" s="123">
        <v>7800618</v>
      </c>
      <c r="AF10" s="124">
        <v>8161529</v>
      </c>
      <c r="AG10" s="123">
        <v>9017406</v>
      </c>
      <c r="AH10" s="122">
        <v>9311578</v>
      </c>
      <c r="AI10" s="122">
        <v>8989387</v>
      </c>
      <c r="AJ10" s="122">
        <v>8732959</v>
      </c>
      <c r="AK10" s="123">
        <v>8560151</v>
      </c>
      <c r="AL10" s="123">
        <v>6524501</v>
      </c>
      <c r="AM10" s="506">
        <v>7084239</v>
      </c>
      <c r="AN10" s="125"/>
    </row>
    <row r="11" spans="2:40" ht="13.5">
      <c r="B11" s="12"/>
      <c r="C11" s="8" t="s">
        <v>16</v>
      </c>
      <c r="D11" s="441">
        <v>1073831</v>
      </c>
      <c r="E11" s="441">
        <v>1542001</v>
      </c>
      <c r="F11" s="441">
        <v>1726319</v>
      </c>
      <c r="G11" s="441">
        <v>2325011</v>
      </c>
      <c r="H11" s="441">
        <v>2209351</v>
      </c>
      <c r="I11" s="441">
        <v>2465926</v>
      </c>
      <c r="J11" s="441">
        <v>3248166</v>
      </c>
      <c r="K11" s="441">
        <v>3447190</v>
      </c>
      <c r="L11" s="441">
        <v>4353623</v>
      </c>
      <c r="M11" s="441">
        <v>4368682</v>
      </c>
      <c r="N11" s="441">
        <v>4087438</v>
      </c>
      <c r="O11" s="441">
        <v>3481303</v>
      </c>
      <c r="P11" s="441">
        <v>4744280</v>
      </c>
      <c r="Q11" s="441">
        <v>3576910</v>
      </c>
      <c r="R11" s="441">
        <v>3444137</v>
      </c>
      <c r="S11" s="441">
        <v>3499735</v>
      </c>
      <c r="T11" s="460">
        <v>3780996</v>
      </c>
      <c r="U11" s="27" t="s">
        <v>20</v>
      </c>
      <c r="V11" s="27" t="s">
        <v>20</v>
      </c>
      <c r="W11" s="37" t="s">
        <v>20</v>
      </c>
      <c r="X11" s="393" t="s">
        <v>20</v>
      </c>
      <c r="Y11" s="52" t="s">
        <v>20</v>
      </c>
      <c r="Z11" s="37" t="s">
        <v>20</v>
      </c>
      <c r="AA11" s="27" t="s">
        <v>20</v>
      </c>
      <c r="AB11" s="3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27" t="s">
        <v>20</v>
      </c>
      <c r="AK11" s="37" t="s">
        <v>20</v>
      </c>
      <c r="AL11" s="37" t="s">
        <v>20</v>
      </c>
      <c r="AM11" s="503" t="s">
        <v>20</v>
      </c>
      <c r="AN11" s="82"/>
    </row>
    <row r="12" spans="2:40" ht="13.5">
      <c r="B12" s="13"/>
      <c r="C12" s="11" t="s">
        <v>53</v>
      </c>
      <c r="D12" s="443">
        <v>1521</v>
      </c>
      <c r="E12" s="443">
        <v>23480</v>
      </c>
      <c r="F12" s="443">
        <v>124453</v>
      </c>
      <c r="G12" s="443">
        <v>122437</v>
      </c>
      <c r="H12" s="443">
        <v>265933</v>
      </c>
      <c r="I12" s="443">
        <v>319784</v>
      </c>
      <c r="J12" s="443">
        <v>442843</v>
      </c>
      <c r="K12" s="443">
        <v>289405</v>
      </c>
      <c r="L12" s="443">
        <v>288937</v>
      </c>
      <c r="M12" s="443">
        <v>286651</v>
      </c>
      <c r="N12" s="443">
        <v>281653</v>
      </c>
      <c r="O12" s="443">
        <v>277078</v>
      </c>
      <c r="P12" s="443">
        <v>428103</v>
      </c>
      <c r="Q12" s="443">
        <v>432574</v>
      </c>
      <c r="R12" s="443">
        <v>432425</v>
      </c>
      <c r="S12" s="443">
        <v>430464</v>
      </c>
      <c r="T12" s="467">
        <v>363207</v>
      </c>
      <c r="U12" s="29" t="s">
        <v>20</v>
      </c>
      <c r="V12" s="29" t="s">
        <v>20</v>
      </c>
      <c r="W12" s="39" t="s">
        <v>20</v>
      </c>
      <c r="X12" s="395" t="s">
        <v>20</v>
      </c>
      <c r="Y12" s="54" t="s">
        <v>20</v>
      </c>
      <c r="Z12" s="39" t="s">
        <v>20</v>
      </c>
      <c r="AA12" s="29" t="s">
        <v>20</v>
      </c>
      <c r="AB12" s="3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29" t="s">
        <v>20</v>
      </c>
      <c r="AK12" s="39" t="s">
        <v>20</v>
      </c>
      <c r="AL12" s="39" t="s">
        <v>20</v>
      </c>
      <c r="AM12" s="505" t="s">
        <v>20</v>
      </c>
      <c r="AN12" s="83"/>
    </row>
    <row r="13" spans="2:40" ht="13.5">
      <c r="B13" s="4">
        <v>3</v>
      </c>
      <c r="C13" s="5" t="s">
        <v>17</v>
      </c>
      <c r="D13" s="444" t="s">
        <v>20</v>
      </c>
      <c r="E13" s="444" t="s">
        <v>20</v>
      </c>
      <c r="F13" s="444" t="s">
        <v>20</v>
      </c>
      <c r="G13" s="444" t="s">
        <v>20</v>
      </c>
      <c r="H13" s="444" t="s">
        <v>20</v>
      </c>
      <c r="I13" s="444" t="s">
        <v>20</v>
      </c>
      <c r="J13" s="444" t="s">
        <v>20</v>
      </c>
      <c r="K13" s="444" t="s">
        <v>20</v>
      </c>
      <c r="L13" s="444" t="s">
        <v>20</v>
      </c>
      <c r="M13" s="444" t="s">
        <v>20</v>
      </c>
      <c r="N13" s="444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57" t="s">
        <v>20</v>
      </c>
      <c r="U13" s="457" t="s">
        <v>20</v>
      </c>
      <c r="V13" s="130">
        <v>7878045</v>
      </c>
      <c r="W13" s="40">
        <v>7986089</v>
      </c>
      <c r="X13" s="396">
        <v>8002763</v>
      </c>
      <c r="Y13" s="55">
        <v>8488187</v>
      </c>
      <c r="Z13" s="40">
        <v>8693145</v>
      </c>
      <c r="AA13" s="30">
        <v>8926715</v>
      </c>
      <c r="AB13" s="40">
        <v>8263050</v>
      </c>
      <c r="AC13" s="40">
        <v>9238052</v>
      </c>
      <c r="AD13" s="40">
        <v>10228367</v>
      </c>
      <c r="AE13" s="40">
        <v>11726588</v>
      </c>
      <c r="AF13" s="55">
        <v>14600291</v>
      </c>
      <c r="AG13" s="40">
        <v>15208363</v>
      </c>
      <c r="AH13" s="30">
        <v>15378246</v>
      </c>
      <c r="AI13" s="30">
        <v>15057521</v>
      </c>
      <c r="AJ13" s="30">
        <v>14483056</v>
      </c>
      <c r="AK13" s="40">
        <v>12381620</v>
      </c>
      <c r="AL13" s="40">
        <v>11448845</v>
      </c>
      <c r="AM13" s="507">
        <v>10807378</v>
      </c>
      <c r="AN13" s="84"/>
    </row>
    <row r="14" spans="2:40" ht="13.5">
      <c r="B14" s="12"/>
      <c r="C14" s="21" t="s">
        <v>17</v>
      </c>
      <c r="D14" s="357">
        <v>1431488</v>
      </c>
      <c r="E14" s="357">
        <v>1726161</v>
      </c>
      <c r="F14" s="357">
        <v>2209013</v>
      </c>
      <c r="G14" s="357">
        <v>2596276</v>
      </c>
      <c r="H14" s="357">
        <v>3049039</v>
      </c>
      <c r="I14" s="357">
        <v>3411738</v>
      </c>
      <c r="J14" s="357">
        <v>4366632</v>
      </c>
      <c r="K14" s="357">
        <v>4759149</v>
      </c>
      <c r="L14" s="357">
        <v>4590947</v>
      </c>
      <c r="M14" s="357">
        <v>4804820</v>
      </c>
      <c r="N14" s="446">
        <v>4582470</v>
      </c>
      <c r="O14" s="446">
        <v>5024137</v>
      </c>
      <c r="P14" s="446">
        <v>7068544</v>
      </c>
      <c r="Q14" s="446">
        <v>7264850</v>
      </c>
      <c r="R14" s="446">
        <v>7616199</v>
      </c>
      <c r="S14" s="446">
        <v>6764488</v>
      </c>
      <c r="T14" s="469">
        <v>6630887</v>
      </c>
      <c r="U14" s="469">
        <v>5925455</v>
      </c>
      <c r="V14" s="67" t="s">
        <v>20</v>
      </c>
      <c r="W14" s="37" t="s">
        <v>20</v>
      </c>
      <c r="X14" s="393" t="s">
        <v>20</v>
      </c>
      <c r="Y14" s="52" t="s">
        <v>20</v>
      </c>
      <c r="Z14" s="37" t="s">
        <v>20</v>
      </c>
      <c r="AA14" s="27" t="s">
        <v>20</v>
      </c>
      <c r="AB14" s="3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27" t="s">
        <v>20</v>
      </c>
      <c r="AK14" s="37" t="s">
        <v>20</v>
      </c>
      <c r="AL14" s="37" t="s">
        <v>20</v>
      </c>
      <c r="AM14" s="503" t="s">
        <v>20</v>
      </c>
      <c r="AN14" s="82"/>
    </row>
    <row r="15" spans="2:40" ht="13.5">
      <c r="B15" s="16"/>
      <c r="C15" s="10" t="s">
        <v>49</v>
      </c>
      <c r="D15" s="352">
        <v>236880</v>
      </c>
      <c r="E15" s="352">
        <v>329572</v>
      </c>
      <c r="F15" s="352">
        <v>531477</v>
      </c>
      <c r="G15" s="352">
        <v>693733</v>
      </c>
      <c r="H15" s="352">
        <v>911898</v>
      </c>
      <c r="I15" s="352">
        <v>1079458</v>
      </c>
      <c r="J15" s="352">
        <v>1334875</v>
      </c>
      <c r="K15" s="352">
        <v>1225132</v>
      </c>
      <c r="L15" s="352">
        <v>1306852</v>
      </c>
      <c r="M15" s="352">
        <v>1352214</v>
      </c>
      <c r="N15" s="352">
        <v>1101129</v>
      </c>
      <c r="O15" s="352">
        <v>1063519</v>
      </c>
      <c r="P15" s="352">
        <v>1486989</v>
      </c>
      <c r="Q15" s="352">
        <v>1762732</v>
      </c>
      <c r="R15" s="352">
        <v>1851583</v>
      </c>
      <c r="S15" s="352">
        <v>1752265</v>
      </c>
      <c r="T15" s="352">
        <v>1566104</v>
      </c>
      <c r="U15" s="352">
        <v>949979</v>
      </c>
      <c r="V15" s="28" t="s">
        <v>20</v>
      </c>
      <c r="W15" s="38" t="s">
        <v>20</v>
      </c>
      <c r="X15" s="394" t="s">
        <v>20</v>
      </c>
      <c r="Y15" s="53" t="s">
        <v>20</v>
      </c>
      <c r="Z15" s="38" t="s">
        <v>20</v>
      </c>
      <c r="AA15" s="28" t="s">
        <v>20</v>
      </c>
      <c r="AB15" s="3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28" t="s">
        <v>20</v>
      </c>
      <c r="AK15" s="38" t="s">
        <v>20</v>
      </c>
      <c r="AL15" s="38" t="s">
        <v>20</v>
      </c>
      <c r="AM15" s="504" t="s">
        <v>20</v>
      </c>
      <c r="AN15" s="83"/>
    </row>
    <row r="16" spans="2:40" ht="13.5">
      <c r="B16" s="16"/>
      <c r="C16" s="10" t="s">
        <v>50</v>
      </c>
      <c r="D16" s="352">
        <v>53009</v>
      </c>
      <c r="E16" s="352">
        <v>154738</v>
      </c>
      <c r="F16" s="352">
        <v>247262</v>
      </c>
      <c r="G16" s="352">
        <v>367801</v>
      </c>
      <c r="H16" s="352">
        <v>180049</v>
      </c>
      <c r="I16" s="352">
        <v>148991</v>
      </c>
      <c r="J16" s="352">
        <v>220606</v>
      </c>
      <c r="K16" s="352">
        <v>223305</v>
      </c>
      <c r="L16" s="352">
        <v>226336</v>
      </c>
      <c r="M16" s="352">
        <v>227398</v>
      </c>
      <c r="N16" s="352">
        <v>228108</v>
      </c>
      <c r="O16" s="352">
        <v>178791</v>
      </c>
      <c r="P16" s="352">
        <v>261703</v>
      </c>
      <c r="Q16" s="352">
        <v>179193</v>
      </c>
      <c r="R16" s="352">
        <v>179409</v>
      </c>
      <c r="S16" s="352">
        <v>179526</v>
      </c>
      <c r="T16" s="352">
        <v>179549</v>
      </c>
      <c r="U16" s="352">
        <v>179566</v>
      </c>
      <c r="V16" s="28" t="s">
        <v>20</v>
      </c>
      <c r="W16" s="38" t="s">
        <v>20</v>
      </c>
      <c r="X16" s="394" t="s">
        <v>20</v>
      </c>
      <c r="Y16" s="53" t="s">
        <v>20</v>
      </c>
      <c r="Z16" s="38" t="s">
        <v>20</v>
      </c>
      <c r="AA16" s="28" t="s">
        <v>20</v>
      </c>
      <c r="AB16" s="3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28" t="s">
        <v>20</v>
      </c>
      <c r="AK16" s="38" t="s">
        <v>20</v>
      </c>
      <c r="AL16" s="38" t="s">
        <v>20</v>
      </c>
      <c r="AM16" s="504" t="s">
        <v>20</v>
      </c>
      <c r="AN16" s="83"/>
    </row>
    <row r="17" spans="2:40" ht="13.5">
      <c r="B17" s="16"/>
      <c r="C17" s="10" t="s">
        <v>51</v>
      </c>
      <c r="D17" s="352">
        <v>313849</v>
      </c>
      <c r="E17" s="352">
        <v>488529</v>
      </c>
      <c r="F17" s="352">
        <v>451007</v>
      </c>
      <c r="G17" s="352">
        <v>695133</v>
      </c>
      <c r="H17" s="352">
        <v>272809</v>
      </c>
      <c r="I17" s="352">
        <v>344521</v>
      </c>
      <c r="J17" s="352">
        <v>379874</v>
      </c>
      <c r="K17" s="352">
        <v>395383</v>
      </c>
      <c r="L17" s="352">
        <v>221188</v>
      </c>
      <c r="M17" s="352">
        <v>231424</v>
      </c>
      <c r="N17" s="352">
        <v>191828</v>
      </c>
      <c r="O17" s="352">
        <v>192457</v>
      </c>
      <c r="P17" s="352">
        <v>318372</v>
      </c>
      <c r="Q17" s="352">
        <v>225211</v>
      </c>
      <c r="R17" s="352">
        <v>193797</v>
      </c>
      <c r="S17" s="352">
        <v>221160</v>
      </c>
      <c r="T17" s="352">
        <v>260893</v>
      </c>
      <c r="U17" s="352">
        <v>244207</v>
      </c>
      <c r="V17" s="28" t="s">
        <v>20</v>
      </c>
      <c r="W17" s="38" t="s">
        <v>20</v>
      </c>
      <c r="X17" s="394" t="s">
        <v>20</v>
      </c>
      <c r="Y17" s="53" t="s">
        <v>20</v>
      </c>
      <c r="Z17" s="38" t="s">
        <v>20</v>
      </c>
      <c r="AA17" s="28" t="s">
        <v>20</v>
      </c>
      <c r="AB17" s="3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28" t="s">
        <v>20</v>
      </c>
      <c r="AK17" s="38" t="s">
        <v>20</v>
      </c>
      <c r="AL17" s="38" t="s">
        <v>20</v>
      </c>
      <c r="AM17" s="504" t="s">
        <v>20</v>
      </c>
      <c r="AN17" s="83"/>
    </row>
    <row r="18" spans="2:40" ht="13.5">
      <c r="B18" s="16"/>
      <c r="C18" s="21" t="s">
        <v>52</v>
      </c>
      <c r="D18" s="447">
        <v>289131</v>
      </c>
      <c r="E18" s="447">
        <v>324245</v>
      </c>
      <c r="F18" s="447">
        <v>456915</v>
      </c>
      <c r="G18" s="447">
        <v>512704</v>
      </c>
      <c r="H18" s="447">
        <v>649139</v>
      </c>
      <c r="I18" s="447">
        <v>847091</v>
      </c>
      <c r="J18" s="447">
        <v>834389</v>
      </c>
      <c r="K18" s="447">
        <v>796457</v>
      </c>
      <c r="L18" s="447">
        <v>303119</v>
      </c>
      <c r="M18" s="447">
        <v>240124</v>
      </c>
      <c r="N18" s="447">
        <v>302129</v>
      </c>
      <c r="O18" s="447">
        <v>464544</v>
      </c>
      <c r="P18" s="447">
        <v>471248</v>
      </c>
      <c r="Q18" s="447">
        <v>540493</v>
      </c>
      <c r="R18" s="447">
        <v>714542</v>
      </c>
      <c r="S18" s="447">
        <v>639416</v>
      </c>
      <c r="T18" s="447">
        <v>549410</v>
      </c>
      <c r="U18" s="447">
        <v>240420</v>
      </c>
      <c r="V18" s="346" t="s">
        <v>20</v>
      </c>
      <c r="W18" s="51" t="s">
        <v>20</v>
      </c>
      <c r="X18" s="397" t="s">
        <v>20</v>
      </c>
      <c r="Y18" s="57" t="s">
        <v>20</v>
      </c>
      <c r="Z18" s="51" t="s">
        <v>20</v>
      </c>
      <c r="AA18" s="50" t="s">
        <v>20</v>
      </c>
      <c r="AB18" s="51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0" t="s">
        <v>20</v>
      </c>
      <c r="AK18" s="51" t="s">
        <v>20</v>
      </c>
      <c r="AL18" s="51" t="s">
        <v>20</v>
      </c>
      <c r="AM18" s="508" t="s">
        <v>20</v>
      </c>
      <c r="AN18" s="83"/>
    </row>
    <row r="19" spans="2:40" ht="13.5">
      <c r="B19" s="13"/>
      <c r="C19" s="11" t="s">
        <v>67</v>
      </c>
      <c r="D19" s="347">
        <v>235710</v>
      </c>
      <c r="E19" s="347">
        <v>249926</v>
      </c>
      <c r="F19" s="347">
        <v>306054</v>
      </c>
      <c r="G19" s="347">
        <v>490459</v>
      </c>
      <c r="H19" s="347">
        <v>541655</v>
      </c>
      <c r="I19" s="347">
        <v>622420</v>
      </c>
      <c r="J19" s="347">
        <v>596070</v>
      </c>
      <c r="K19" s="347">
        <v>551361</v>
      </c>
      <c r="L19" s="347">
        <v>430754</v>
      </c>
      <c r="M19" s="347">
        <v>396677</v>
      </c>
      <c r="N19" s="347">
        <v>412542</v>
      </c>
      <c r="O19" s="347">
        <v>435105</v>
      </c>
      <c r="P19" s="347">
        <v>512537</v>
      </c>
      <c r="Q19" s="347">
        <v>385216</v>
      </c>
      <c r="R19" s="347">
        <v>375519</v>
      </c>
      <c r="S19" s="347">
        <v>351189</v>
      </c>
      <c r="T19" s="347">
        <v>347279</v>
      </c>
      <c r="U19" s="347">
        <v>345030</v>
      </c>
      <c r="V19" s="347">
        <v>341969</v>
      </c>
      <c r="W19" s="382">
        <v>210600</v>
      </c>
      <c r="X19" s="398">
        <v>211509</v>
      </c>
      <c r="Y19" s="383">
        <v>266448</v>
      </c>
      <c r="Z19" s="38" t="s">
        <v>20</v>
      </c>
      <c r="AA19" s="28" t="s">
        <v>20</v>
      </c>
      <c r="AB19" s="38" t="s">
        <v>20</v>
      </c>
      <c r="AC19" s="38" t="s">
        <v>20</v>
      </c>
      <c r="AD19" s="38" t="s">
        <v>20</v>
      </c>
      <c r="AE19" s="38" t="s">
        <v>20</v>
      </c>
      <c r="AF19" s="53" t="s">
        <v>20</v>
      </c>
      <c r="AG19" s="38" t="s">
        <v>20</v>
      </c>
      <c r="AH19" s="28" t="s">
        <v>20</v>
      </c>
      <c r="AI19" s="28" t="s">
        <v>20</v>
      </c>
      <c r="AJ19" s="28" t="s">
        <v>20</v>
      </c>
      <c r="AK19" s="38" t="s">
        <v>20</v>
      </c>
      <c r="AL19" s="38" t="s">
        <v>20</v>
      </c>
      <c r="AM19" s="504" t="s">
        <v>20</v>
      </c>
      <c r="AN19" s="83"/>
    </row>
    <row r="20" spans="2:40" ht="13.5">
      <c r="B20" s="4">
        <v>4</v>
      </c>
      <c r="C20" s="5" t="s">
        <v>18</v>
      </c>
      <c r="D20" s="444" t="s">
        <v>20</v>
      </c>
      <c r="E20" s="444" t="s">
        <v>20</v>
      </c>
      <c r="F20" s="444" t="s">
        <v>20</v>
      </c>
      <c r="G20" s="444" t="s">
        <v>20</v>
      </c>
      <c r="H20" s="444" t="s">
        <v>20</v>
      </c>
      <c r="I20" s="444" t="s">
        <v>20</v>
      </c>
      <c r="J20" s="444" t="s">
        <v>20</v>
      </c>
      <c r="K20" s="444" t="s">
        <v>20</v>
      </c>
      <c r="L20" s="444" t="s">
        <v>20</v>
      </c>
      <c r="M20" s="444" t="s">
        <v>20</v>
      </c>
      <c r="N20" s="444" t="s">
        <v>20</v>
      </c>
      <c r="O20" s="444" t="s">
        <v>20</v>
      </c>
      <c r="P20" s="444" t="s">
        <v>20</v>
      </c>
      <c r="Q20" s="444" t="s">
        <v>20</v>
      </c>
      <c r="R20" s="444" t="s">
        <v>20</v>
      </c>
      <c r="S20" s="444" t="s">
        <v>20</v>
      </c>
      <c r="T20" s="457" t="s">
        <v>20</v>
      </c>
      <c r="U20" s="457">
        <v>3796673</v>
      </c>
      <c r="V20" s="130">
        <v>3900981</v>
      </c>
      <c r="W20" s="123">
        <v>4106658</v>
      </c>
      <c r="X20" s="415">
        <v>4144560</v>
      </c>
      <c r="Y20" s="124">
        <v>5133705</v>
      </c>
      <c r="Z20" s="123">
        <v>5345083</v>
      </c>
      <c r="AA20" s="122">
        <v>6407989</v>
      </c>
      <c r="AB20" s="123">
        <v>7194999</v>
      </c>
      <c r="AC20" s="123">
        <v>6730514</v>
      </c>
      <c r="AD20" s="123">
        <v>6839812</v>
      </c>
      <c r="AE20" s="123">
        <v>7363498</v>
      </c>
      <c r="AF20" s="124">
        <v>7106462</v>
      </c>
      <c r="AG20" s="123">
        <v>6441530</v>
      </c>
      <c r="AH20" s="122">
        <v>6435371</v>
      </c>
      <c r="AI20" s="122">
        <v>6758396</v>
      </c>
      <c r="AJ20" s="122">
        <v>6492649</v>
      </c>
      <c r="AK20" s="123">
        <v>6450372</v>
      </c>
      <c r="AL20" s="123">
        <v>6677018</v>
      </c>
      <c r="AM20" s="506">
        <v>7206136</v>
      </c>
      <c r="AN20" s="125"/>
    </row>
    <row r="21" spans="2:40" ht="13.5">
      <c r="B21" s="14"/>
      <c r="C21" s="8" t="s">
        <v>18</v>
      </c>
      <c r="D21" s="441">
        <v>45187</v>
      </c>
      <c r="E21" s="441">
        <v>92950</v>
      </c>
      <c r="F21" s="441">
        <v>282446</v>
      </c>
      <c r="G21" s="441">
        <v>759335</v>
      </c>
      <c r="H21" s="441">
        <v>1347744</v>
      </c>
      <c r="I21" s="441">
        <v>1806311</v>
      </c>
      <c r="J21" s="441">
        <v>2299254</v>
      </c>
      <c r="K21" s="441">
        <v>2233433</v>
      </c>
      <c r="L21" s="441">
        <v>2492720</v>
      </c>
      <c r="M21" s="441">
        <v>2569088</v>
      </c>
      <c r="N21" s="441">
        <v>2685380</v>
      </c>
      <c r="O21" s="441">
        <v>3503161</v>
      </c>
      <c r="P21" s="441">
        <v>4265160</v>
      </c>
      <c r="Q21" s="441">
        <v>4168631</v>
      </c>
      <c r="R21" s="441">
        <v>4076347</v>
      </c>
      <c r="S21" s="441">
        <v>3409211</v>
      </c>
      <c r="T21" s="471">
        <v>2667507</v>
      </c>
      <c r="U21" s="409" t="s">
        <v>20</v>
      </c>
      <c r="V21" s="28" t="s">
        <v>20</v>
      </c>
      <c r="W21" s="38" t="s">
        <v>20</v>
      </c>
      <c r="X21" s="394" t="s">
        <v>20</v>
      </c>
      <c r="Y21" s="53" t="s">
        <v>20</v>
      </c>
      <c r="Z21" s="38" t="s">
        <v>20</v>
      </c>
      <c r="AA21" s="2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28" t="s">
        <v>20</v>
      </c>
      <c r="AK21" s="38" t="s">
        <v>20</v>
      </c>
      <c r="AL21" s="38" t="s">
        <v>20</v>
      </c>
      <c r="AM21" s="504" t="s">
        <v>20</v>
      </c>
      <c r="AN21" s="83"/>
    </row>
    <row r="22" spans="2:40" ht="13.5">
      <c r="B22" s="9"/>
      <c r="C22" s="10" t="s">
        <v>64</v>
      </c>
      <c r="D22" s="442">
        <v>267920</v>
      </c>
      <c r="E22" s="442">
        <v>282660</v>
      </c>
      <c r="F22" s="442">
        <v>410743</v>
      </c>
      <c r="G22" s="442">
        <v>668038</v>
      </c>
      <c r="H22" s="442">
        <v>682066</v>
      </c>
      <c r="I22" s="442">
        <v>703450</v>
      </c>
      <c r="J22" s="442">
        <v>675281</v>
      </c>
      <c r="K22" s="442">
        <v>787107</v>
      </c>
      <c r="L22" s="442">
        <v>710252</v>
      </c>
      <c r="M22" s="442">
        <v>837256</v>
      </c>
      <c r="N22" s="442">
        <v>911167</v>
      </c>
      <c r="O22" s="442">
        <v>822208</v>
      </c>
      <c r="P22" s="442">
        <v>474400</v>
      </c>
      <c r="Q22" s="442">
        <v>380716</v>
      </c>
      <c r="R22" s="442">
        <v>454381</v>
      </c>
      <c r="S22" s="442">
        <v>443912</v>
      </c>
      <c r="T22" s="352">
        <v>438426</v>
      </c>
      <c r="U22" s="28" t="s">
        <v>20</v>
      </c>
      <c r="V22" s="28" t="s">
        <v>20</v>
      </c>
      <c r="W22" s="38" t="s">
        <v>20</v>
      </c>
      <c r="X22" s="394" t="s">
        <v>20</v>
      </c>
      <c r="Y22" s="53" t="s">
        <v>20</v>
      </c>
      <c r="Z22" s="38" t="s">
        <v>20</v>
      </c>
      <c r="AA22" s="28" t="s">
        <v>20</v>
      </c>
      <c r="AB22" s="3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28" t="s">
        <v>20</v>
      </c>
      <c r="AK22" s="38" t="s">
        <v>20</v>
      </c>
      <c r="AL22" s="38" t="s">
        <v>20</v>
      </c>
      <c r="AM22" s="504" t="s">
        <v>20</v>
      </c>
      <c r="AN22" s="83"/>
    </row>
    <row r="23" spans="2:40" ht="13.5">
      <c r="B23" s="9"/>
      <c r="C23" s="10" t="s">
        <v>66</v>
      </c>
      <c r="D23" s="442">
        <v>1223</v>
      </c>
      <c r="E23" s="442">
        <v>61262</v>
      </c>
      <c r="F23" s="442">
        <v>241933</v>
      </c>
      <c r="G23" s="442">
        <v>412959</v>
      </c>
      <c r="H23" s="442">
        <v>413048</v>
      </c>
      <c r="I23" s="442">
        <v>564428</v>
      </c>
      <c r="J23" s="442">
        <v>641017</v>
      </c>
      <c r="K23" s="442">
        <v>716735</v>
      </c>
      <c r="L23" s="442">
        <v>609636</v>
      </c>
      <c r="M23" s="442">
        <v>564219</v>
      </c>
      <c r="N23" s="442">
        <v>480269</v>
      </c>
      <c r="O23" s="442">
        <v>387958</v>
      </c>
      <c r="P23" s="442">
        <v>428946</v>
      </c>
      <c r="Q23" s="442">
        <v>394237</v>
      </c>
      <c r="R23" s="442">
        <v>356158</v>
      </c>
      <c r="S23" s="442">
        <v>344569</v>
      </c>
      <c r="T23" s="352">
        <v>363212</v>
      </c>
      <c r="U23" s="28" t="s">
        <v>20</v>
      </c>
      <c r="V23" s="28" t="s">
        <v>20</v>
      </c>
      <c r="W23" s="38" t="s">
        <v>20</v>
      </c>
      <c r="X23" s="394" t="s">
        <v>20</v>
      </c>
      <c r="Y23" s="53" t="s">
        <v>20</v>
      </c>
      <c r="Z23" s="38" t="s">
        <v>20</v>
      </c>
      <c r="AA23" s="28" t="s">
        <v>20</v>
      </c>
      <c r="AB23" s="3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28" t="s">
        <v>20</v>
      </c>
      <c r="AK23" s="38" t="s">
        <v>20</v>
      </c>
      <c r="AL23" s="38" t="s">
        <v>20</v>
      </c>
      <c r="AM23" s="504" t="s">
        <v>20</v>
      </c>
      <c r="AN23" s="83"/>
    </row>
    <row r="24" spans="2:40" ht="13.5">
      <c r="B24" s="9"/>
      <c r="C24" s="10" t="s">
        <v>68</v>
      </c>
      <c r="D24" s="442">
        <v>3591</v>
      </c>
      <c r="E24" s="442">
        <v>23719</v>
      </c>
      <c r="F24" s="442">
        <v>124166</v>
      </c>
      <c r="G24" s="442">
        <v>178745</v>
      </c>
      <c r="H24" s="442">
        <v>260290</v>
      </c>
      <c r="I24" s="442">
        <v>364946</v>
      </c>
      <c r="J24" s="442">
        <v>471787</v>
      </c>
      <c r="K24" s="442">
        <v>509167</v>
      </c>
      <c r="L24" s="442">
        <v>410676</v>
      </c>
      <c r="M24" s="442">
        <v>292167</v>
      </c>
      <c r="N24" s="442">
        <v>178452</v>
      </c>
      <c r="O24" s="442">
        <v>137928</v>
      </c>
      <c r="P24" s="442">
        <v>191345</v>
      </c>
      <c r="Q24" s="442">
        <v>155232</v>
      </c>
      <c r="R24" s="442">
        <v>144388</v>
      </c>
      <c r="S24" s="442">
        <v>137535</v>
      </c>
      <c r="T24" s="352">
        <v>136829</v>
      </c>
      <c r="U24" s="28" t="s">
        <v>20</v>
      </c>
      <c r="V24" s="28" t="s">
        <v>20</v>
      </c>
      <c r="W24" s="38" t="s">
        <v>20</v>
      </c>
      <c r="X24" s="394" t="s">
        <v>20</v>
      </c>
      <c r="Y24" s="53" t="s">
        <v>20</v>
      </c>
      <c r="Z24" s="38" t="s">
        <v>20</v>
      </c>
      <c r="AA24" s="2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28" t="s">
        <v>20</v>
      </c>
      <c r="AK24" s="38" t="s">
        <v>20</v>
      </c>
      <c r="AL24" s="38" t="s">
        <v>20</v>
      </c>
      <c r="AM24" s="504" t="s">
        <v>20</v>
      </c>
      <c r="AN24" s="83"/>
    </row>
    <row r="25" spans="2:40" ht="13.5">
      <c r="B25" s="9"/>
      <c r="C25" s="10" t="s">
        <v>69</v>
      </c>
      <c r="D25" s="442">
        <v>389922</v>
      </c>
      <c r="E25" s="442">
        <v>462422</v>
      </c>
      <c r="F25" s="442">
        <v>618237</v>
      </c>
      <c r="G25" s="442">
        <v>793859</v>
      </c>
      <c r="H25" s="442">
        <v>901446</v>
      </c>
      <c r="I25" s="442">
        <v>1033425</v>
      </c>
      <c r="J25" s="442">
        <v>521112</v>
      </c>
      <c r="K25" s="442">
        <v>572947</v>
      </c>
      <c r="L25" s="442">
        <v>575933</v>
      </c>
      <c r="M25" s="442">
        <v>617327</v>
      </c>
      <c r="N25" s="442">
        <v>611737</v>
      </c>
      <c r="O25" s="442">
        <v>667762</v>
      </c>
      <c r="P25" s="442">
        <v>650906</v>
      </c>
      <c r="Q25" s="442">
        <v>572195</v>
      </c>
      <c r="R25" s="442">
        <v>377328</v>
      </c>
      <c r="S25" s="442">
        <v>219573</v>
      </c>
      <c r="T25" s="352">
        <v>166779</v>
      </c>
      <c r="U25" s="28" t="s">
        <v>20</v>
      </c>
      <c r="V25" s="28" t="s">
        <v>20</v>
      </c>
      <c r="W25" s="38" t="s">
        <v>20</v>
      </c>
      <c r="X25" s="394" t="s">
        <v>20</v>
      </c>
      <c r="Y25" s="53" t="s">
        <v>20</v>
      </c>
      <c r="Z25" s="38" t="s">
        <v>20</v>
      </c>
      <c r="AA25" s="28" t="s">
        <v>20</v>
      </c>
      <c r="AB25" s="3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28" t="s">
        <v>20</v>
      </c>
      <c r="AK25" s="38" t="s">
        <v>20</v>
      </c>
      <c r="AL25" s="38" t="s">
        <v>20</v>
      </c>
      <c r="AM25" s="504" t="s">
        <v>20</v>
      </c>
      <c r="AN25" s="83"/>
    </row>
    <row r="26" spans="2:40" ht="13.5">
      <c r="B26" s="9"/>
      <c r="C26" s="10" t="s">
        <v>70</v>
      </c>
      <c r="D26" s="442">
        <v>0</v>
      </c>
      <c r="E26" s="442">
        <v>19700</v>
      </c>
      <c r="F26" s="442">
        <v>97631</v>
      </c>
      <c r="G26" s="442">
        <v>161129</v>
      </c>
      <c r="H26" s="442">
        <v>211207</v>
      </c>
      <c r="I26" s="442">
        <v>120815</v>
      </c>
      <c r="J26" s="442">
        <v>220679</v>
      </c>
      <c r="K26" s="442">
        <v>266439</v>
      </c>
      <c r="L26" s="442">
        <v>333770</v>
      </c>
      <c r="M26" s="442">
        <v>212995</v>
      </c>
      <c r="N26" s="442">
        <v>229513</v>
      </c>
      <c r="O26" s="442">
        <v>215646</v>
      </c>
      <c r="P26" s="442">
        <v>334575</v>
      </c>
      <c r="Q26" s="442">
        <v>344205</v>
      </c>
      <c r="R26" s="442">
        <v>284479</v>
      </c>
      <c r="S26" s="442">
        <v>290387</v>
      </c>
      <c r="T26" s="352">
        <v>239439</v>
      </c>
      <c r="U26" s="28" t="s">
        <v>20</v>
      </c>
      <c r="V26" s="28" t="s">
        <v>20</v>
      </c>
      <c r="W26" s="38" t="s">
        <v>20</v>
      </c>
      <c r="X26" s="394" t="s">
        <v>20</v>
      </c>
      <c r="Y26" s="53" t="s">
        <v>20</v>
      </c>
      <c r="Z26" s="38" t="s">
        <v>20</v>
      </c>
      <c r="AA26" s="28" t="s">
        <v>20</v>
      </c>
      <c r="AB26" s="3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28" t="s">
        <v>20</v>
      </c>
      <c r="AK26" s="38" t="s">
        <v>20</v>
      </c>
      <c r="AL26" s="38" t="s">
        <v>20</v>
      </c>
      <c r="AM26" s="504" t="s">
        <v>20</v>
      </c>
      <c r="AN26" s="83"/>
    </row>
    <row r="27" spans="2:40" ht="13.5">
      <c r="B27" s="4"/>
      <c r="C27" s="11" t="s">
        <v>71</v>
      </c>
      <c r="D27" s="443">
        <v>0</v>
      </c>
      <c r="E27" s="443">
        <v>73000</v>
      </c>
      <c r="F27" s="443">
        <v>171146</v>
      </c>
      <c r="G27" s="443">
        <v>235700</v>
      </c>
      <c r="H27" s="443">
        <v>344400</v>
      </c>
      <c r="I27" s="443">
        <v>608670</v>
      </c>
      <c r="J27" s="443">
        <v>901031</v>
      </c>
      <c r="K27" s="443">
        <v>1021397</v>
      </c>
      <c r="L27" s="443">
        <v>888016</v>
      </c>
      <c r="M27" s="443">
        <v>862957</v>
      </c>
      <c r="N27" s="443">
        <v>817770</v>
      </c>
      <c r="O27" s="443">
        <v>764201</v>
      </c>
      <c r="P27" s="443">
        <v>784154</v>
      </c>
      <c r="Q27" s="443">
        <v>709294</v>
      </c>
      <c r="R27" s="443">
        <v>679417</v>
      </c>
      <c r="S27" s="443">
        <v>621478</v>
      </c>
      <c r="T27" s="468">
        <v>548632</v>
      </c>
      <c r="U27" s="50" t="s">
        <v>20</v>
      </c>
      <c r="V27" s="28" t="s">
        <v>20</v>
      </c>
      <c r="W27" s="38" t="s">
        <v>20</v>
      </c>
      <c r="X27" s="394" t="s">
        <v>20</v>
      </c>
      <c r="Y27" s="53" t="s">
        <v>20</v>
      </c>
      <c r="Z27" s="38" t="s">
        <v>20</v>
      </c>
      <c r="AA27" s="28" t="s">
        <v>20</v>
      </c>
      <c r="AB27" s="38" t="s">
        <v>20</v>
      </c>
      <c r="AC27" s="38" t="s">
        <v>20</v>
      </c>
      <c r="AD27" s="38" t="s">
        <v>20</v>
      </c>
      <c r="AE27" s="38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28" t="s">
        <v>20</v>
      </c>
      <c r="AK27" s="38" t="s">
        <v>20</v>
      </c>
      <c r="AL27" s="38" t="s">
        <v>20</v>
      </c>
      <c r="AM27" s="504" t="s">
        <v>20</v>
      </c>
      <c r="AN27" s="83"/>
    </row>
    <row r="28" spans="2:40" ht="13.5">
      <c r="B28" s="4">
        <v>5</v>
      </c>
      <c r="C28" s="15" t="s">
        <v>21</v>
      </c>
      <c r="D28" s="357">
        <v>13519</v>
      </c>
      <c r="E28" s="357">
        <v>63461</v>
      </c>
      <c r="F28" s="357">
        <v>280428</v>
      </c>
      <c r="G28" s="357">
        <v>307167</v>
      </c>
      <c r="H28" s="357">
        <v>506954</v>
      </c>
      <c r="I28" s="357">
        <v>820587</v>
      </c>
      <c r="J28" s="357">
        <v>1448192</v>
      </c>
      <c r="K28" s="357">
        <v>1593108</v>
      </c>
      <c r="L28" s="357">
        <v>1725748</v>
      </c>
      <c r="M28" s="357">
        <v>1781107</v>
      </c>
      <c r="N28" s="357">
        <v>1538210</v>
      </c>
      <c r="O28" s="357">
        <v>1885455</v>
      </c>
      <c r="P28" s="357">
        <v>3080111</v>
      </c>
      <c r="Q28" s="357">
        <v>1970609</v>
      </c>
      <c r="R28" s="357">
        <v>2509963</v>
      </c>
      <c r="S28" s="357">
        <v>2598245</v>
      </c>
      <c r="T28" s="345">
        <v>2478188</v>
      </c>
      <c r="U28" s="345">
        <v>2423934</v>
      </c>
      <c r="V28" s="345">
        <v>2616771</v>
      </c>
      <c r="W28" s="40">
        <v>2761239</v>
      </c>
      <c r="X28" s="396">
        <v>2855452</v>
      </c>
      <c r="Y28" s="55">
        <v>2980123</v>
      </c>
      <c r="Z28" s="40">
        <v>3097238</v>
      </c>
      <c r="AA28" s="30">
        <v>2952312</v>
      </c>
      <c r="AB28" s="40">
        <v>2828708</v>
      </c>
      <c r="AC28" s="40">
        <v>2909214</v>
      </c>
      <c r="AD28" s="40">
        <v>3303655</v>
      </c>
      <c r="AE28" s="40">
        <v>3609658</v>
      </c>
      <c r="AF28" s="55">
        <v>4050528</v>
      </c>
      <c r="AG28" s="40">
        <v>4036909</v>
      </c>
      <c r="AH28" s="30">
        <v>4113918</v>
      </c>
      <c r="AI28" s="30">
        <v>4442822</v>
      </c>
      <c r="AJ28" s="30">
        <v>4378572</v>
      </c>
      <c r="AK28" s="40">
        <v>4307891</v>
      </c>
      <c r="AL28" s="40">
        <v>4556389</v>
      </c>
      <c r="AM28" s="507">
        <v>5007714</v>
      </c>
      <c r="AN28" s="84"/>
    </row>
    <row r="29" spans="2:40" ht="13.5">
      <c r="B29" s="4">
        <v>6</v>
      </c>
      <c r="C29" s="15" t="s">
        <v>22</v>
      </c>
      <c r="D29" s="358">
        <v>1764977</v>
      </c>
      <c r="E29" s="358">
        <v>2363995</v>
      </c>
      <c r="F29" s="358">
        <v>2822691</v>
      </c>
      <c r="G29" s="358">
        <v>2749427</v>
      </c>
      <c r="H29" s="358">
        <v>4096666</v>
      </c>
      <c r="I29" s="358">
        <v>3708312</v>
      </c>
      <c r="J29" s="358">
        <v>2112703</v>
      </c>
      <c r="K29" s="358">
        <v>3336945</v>
      </c>
      <c r="L29" s="358">
        <v>3997206</v>
      </c>
      <c r="M29" s="358">
        <v>3900686</v>
      </c>
      <c r="N29" s="358">
        <v>4129376</v>
      </c>
      <c r="O29" s="358">
        <v>4077303</v>
      </c>
      <c r="P29" s="358">
        <v>4442069</v>
      </c>
      <c r="Q29" s="358">
        <v>4731228</v>
      </c>
      <c r="R29" s="358">
        <v>5169312</v>
      </c>
      <c r="S29" s="358">
        <v>5081999</v>
      </c>
      <c r="T29" s="348">
        <v>4705605</v>
      </c>
      <c r="U29" s="348">
        <v>4109324</v>
      </c>
      <c r="V29" s="348">
        <v>3555708</v>
      </c>
      <c r="W29" s="41">
        <v>3624178</v>
      </c>
      <c r="X29" s="399">
        <v>3164389</v>
      </c>
      <c r="Y29" s="56">
        <v>3002735</v>
      </c>
      <c r="Z29" s="41">
        <v>2737882</v>
      </c>
      <c r="AA29" s="31">
        <v>2742974</v>
      </c>
      <c r="AB29" s="41">
        <v>3726912</v>
      </c>
      <c r="AC29" s="41">
        <v>4033149</v>
      </c>
      <c r="AD29" s="41">
        <v>4794033</v>
      </c>
      <c r="AE29" s="41">
        <v>4520212</v>
      </c>
      <c r="AF29" s="56">
        <v>3961829</v>
      </c>
      <c r="AG29" s="41">
        <v>2678543</v>
      </c>
      <c r="AH29" s="31">
        <v>1948054</v>
      </c>
      <c r="AI29" s="31">
        <v>1277551</v>
      </c>
      <c r="AJ29" s="31">
        <v>1520093</v>
      </c>
      <c r="AK29" s="41">
        <v>1266295</v>
      </c>
      <c r="AL29" s="41">
        <v>1637690</v>
      </c>
      <c r="AM29" s="548">
        <v>1423199</v>
      </c>
      <c r="AN29" s="88"/>
    </row>
    <row r="30" spans="2:40" ht="13.5">
      <c r="B30" s="4">
        <v>7</v>
      </c>
      <c r="C30" s="15" t="s">
        <v>23</v>
      </c>
      <c r="D30" s="444" t="s">
        <v>20</v>
      </c>
      <c r="E30" s="444" t="s">
        <v>20</v>
      </c>
      <c r="F30" s="444" t="s">
        <v>20</v>
      </c>
      <c r="G30" s="444" t="s">
        <v>20</v>
      </c>
      <c r="H30" s="444" t="s">
        <v>20</v>
      </c>
      <c r="I30" s="444" t="s">
        <v>20</v>
      </c>
      <c r="J30" s="444" t="s">
        <v>20</v>
      </c>
      <c r="K30" s="444" t="s">
        <v>20</v>
      </c>
      <c r="L30" s="444" t="s">
        <v>20</v>
      </c>
      <c r="M30" s="444" t="s">
        <v>20</v>
      </c>
      <c r="N30" s="444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57" t="s">
        <v>20</v>
      </c>
      <c r="U30" s="457" t="s">
        <v>20</v>
      </c>
      <c r="V30" s="130">
        <v>5273924</v>
      </c>
      <c r="W30" s="41">
        <v>5424908</v>
      </c>
      <c r="X30" s="399">
        <v>3983481</v>
      </c>
      <c r="Y30" s="56">
        <v>4511979</v>
      </c>
      <c r="Z30" s="41">
        <v>3948538</v>
      </c>
      <c r="AA30" s="31">
        <v>3802614</v>
      </c>
      <c r="AB30" s="41">
        <v>3823218</v>
      </c>
      <c r="AC30" s="41">
        <v>4265995</v>
      </c>
      <c r="AD30" s="41">
        <v>4207982</v>
      </c>
      <c r="AE30" s="41">
        <v>4599439</v>
      </c>
      <c r="AF30" s="56">
        <v>5258822</v>
      </c>
      <c r="AG30" s="41">
        <v>4998826</v>
      </c>
      <c r="AH30" s="31">
        <v>4981593</v>
      </c>
      <c r="AI30" s="31">
        <v>6225307</v>
      </c>
      <c r="AJ30" s="31">
        <v>7347870</v>
      </c>
      <c r="AK30" s="41">
        <v>7840787</v>
      </c>
      <c r="AL30" s="41">
        <v>8471362</v>
      </c>
      <c r="AM30" s="548">
        <v>9689570</v>
      </c>
      <c r="AN30" s="88"/>
    </row>
    <row r="31" spans="2:40" ht="13.5">
      <c r="B31" s="12"/>
      <c r="C31" s="36" t="s">
        <v>23</v>
      </c>
      <c r="D31" s="358">
        <v>124136</v>
      </c>
      <c r="E31" s="358">
        <v>142403</v>
      </c>
      <c r="F31" s="358">
        <v>543761</v>
      </c>
      <c r="G31" s="358">
        <v>608691</v>
      </c>
      <c r="H31" s="358">
        <v>760623</v>
      </c>
      <c r="I31" s="358">
        <v>961268</v>
      </c>
      <c r="J31" s="358">
        <v>988963</v>
      </c>
      <c r="K31" s="358">
        <v>979906</v>
      </c>
      <c r="L31" s="358">
        <v>1124298</v>
      </c>
      <c r="M31" s="358">
        <v>1209252</v>
      </c>
      <c r="N31" s="450">
        <v>1054578</v>
      </c>
      <c r="O31" s="450">
        <v>1138507</v>
      </c>
      <c r="P31" s="450">
        <v>2055493</v>
      </c>
      <c r="Q31" s="450">
        <v>1527515</v>
      </c>
      <c r="R31" s="450">
        <v>2082441</v>
      </c>
      <c r="S31" s="450">
        <v>2784161</v>
      </c>
      <c r="T31" s="351">
        <v>3478709</v>
      </c>
      <c r="U31" s="351">
        <v>3877537</v>
      </c>
      <c r="V31" s="349" t="s">
        <v>20</v>
      </c>
      <c r="W31" s="37" t="s">
        <v>20</v>
      </c>
      <c r="X31" s="393" t="s">
        <v>20</v>
      </c>
      <c r="Y31" s="52" t="s">
        <v>20</v>
      </c>
      <c r="Z31" s="37" t="s">
        <v>20</v>
      </c>
      <c r="AA31" s="27" t="s">
        <v>20</v>
      </c>
      <c r="AB31" s="37" t="s">
        <v>20</v>
      </c>
      <c r="AC31" s="37" t="s">
        <v>20</v>
      </c>
      <c r="AD31" s="37" t="s">
        <v>20</v>
      </c>
      <c r="AE31" s="37" t="s">
        <v>20</v>
      </c>
      <c r="AF31" s="52" t="s">
        <v>20</v>
      </c>
      <c r="AG31" s="37" t="s">
        <v>20</v>
      </c>
      <c r="AH31" s="27" t="s">
        <v>20</v>
      </c>
      <c r="AI31" s="27" t="s">
        <v>20</v>
      </c>
      <c r="AJ31" s="27" t="s">
        <v>20</v>
      </c>
      <c r="AK31" s="37" t="s">
        <v>20</v>
      </c>
      <c r="AL31" s="37" t="s">
        <v>20</v>
      </c>
      <c r="AM31" s="503" t="s">
        <v>20</v>
      </c>
      <c r="AN31" s="82"/>
    </row>
    <row r="32" spans="2:40" ht="13.5">
      <c r="B32" s="16"/>
      <c r="C32" s="10" t="s">
        <v>35</v>
      </c>
      <c r="D32" s="462">
        <v>0</v>
      </c>
      <c r="E32" s="462">
        <v>20000</v>
      </c>
      <c r="F32" s="462">
        <v>170060</v>
      </c>
      <c r="G32" s="462">
        <v>192316</v>
      </c>
      <c r="H32" s="462">
        <v>250946</v>
      </c>
      <c r="I32" s="462">
        <v>414659</v>
      </c>
      <c r="J32" s="462">
        <v>686210</v>
      </c>
      <c r="K32" s="462">
        <v>611473</v>
      </c>
      <c r="L32" s="462">
        <v>633426</v>
      </c>
      <c r="M32" s="462">
        <v>558443</v>
      </c>
      <c r="N32" s="462">
        <v>427803</v>
      </c>
      <c r="O32" s="462">
        <v>473683</v>
      </c>
      <c r="P32" s="462">
        <v>559458</v>
      </c>
      <c r="Q32" s="462">
        <v>484634</v>
      </c>
      <c r="R32" s="462">
        <v>472106</v>
      </c>
      <c r="S32" s="462">
        <v>412083</v>
      </c>
      <c r="T32" s="462">
        <v>316787</v>
      </c>
      <c r="U32" s="462">
        <v>211700</v>
      </c>
      <c r="V32" s="350" t="s">
        <v>20</v>
      </c>
      <c r="W32" s="38" t="s">
        <v>20</v>
      </c>
      <c r="X32" s="394" t="s">
        <v>20</v>
      </c>
      <c r="Y32" s="53" t="s">
        <v>20</v>
      </c>
      <c r="Z32" s="38" t="s">
        <v>20</v>
      </c>
      <c r="AA32" s="28" t="s">
        <v>20</v>
      </c>
      <c r="AB32" s="3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2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352">
        <v>31903</v>
      </c>
      <c r="E33" s="352">
        <v>222843</v>
      </c>
      <c r="F33" s="352">
        <v>215722</v>
      </c>
      <c r="G33" s="352">
        <v>626679</v>
      </c>
      <c r="H33" s="352">
        <v>602192</v>
      </c>
      <c r="I33" s="352">
        <v>729884</v>
      </c>
      <c r="J33" s="352">
        <v>880542</v>
      </c>
      <c r="K33" s="352">
        <v>815411</v>
      </c>
      <c r="L33" s="352">
        <v>912318</v>
      </c>
      <c r="M33" s="352">
        <v>1165571</v>
      </c>
      <c r="N33" s="352">
        <v>1126582</v>
      </c>
      <c r="O33" s="352">
        <v>1036762</v>
      </c>
      <c r="P33" s="352">
        <v>1074375</v>
      </c>
      <c r="Q33" s="352">
        <v>975555</v>
      </c>
      <c r="R33" s="352">
        <v>868287</v>
      </c>
      <c r="S33" s="352">
        <v>817850</v>
      </c>
      <c r="T33" s="352">
        <v>768115</v>
      </c>
      <c r="U33" s="352">
        <v>236274</v>
      </c>
      <c r="V33" s="28" t="s">
        <v>20</v>
      </c>
      <c r="W33" s="38" t="s">
        <v>20</v>
      </c>
      <c r="X33" s="394" t="s">
        <v>20</v>
      </c>
      <c r="Y33" s="53" t="s">
        <v>20</v>
      </c>
      <c r="Z33" s="38" t="s">
        <v>20</v>
      </c>
      <c r="AA33" s="28" t="s">
        <v>20</v>
      </c>
      <c r="AB33" s="3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2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352">
        <v>0</v>
      </c>
      <c r="E34" s="352">
        <v>20000</v>
      </c>
      <c r="F34" s="352">
        <v>36993</v>
      </c>
      <c r="G34" s="352">
        <v>28695</v>
      </c>
      <c r="H34" s="352">
        <v>112685</v>
      </c>
      <c r="I34" s="352">
        <v>191562</v>
      </c>
      <c r="J34" s="352">
        <v>271237</v>
      </c>
      <c r="K34" s="352">
        <v>301943</v>
      </c>
      <c r="L34" s="352">
        <v>327859</v>
      </c>
      <c r="M34" s="352">
        <v>382017</v>
      </c>
      <c r="N34" s="352">
        <v>398167</v>
      </c>
      <c r="O34" s="352">
        <v>416285</v>
      </c>
      <c r="P34" s="352">
        <v>450089</v>
      </c>
      <c r="Q34" s="352">
        <v>430910</v>
      </c>
      <c r="R34" s="352">
        <v>440786</v>
      </c>
      <c r="S34" s="352">
        <v>333515</v>
      </c>
      <c r="T34" s="352">
        <v>351626</v>
      </c>
      <c r="U34" s="352">
        <v>271274</v>
      </c>
      <c r="V34" s="28" t="s">
        <v>20</v>
      </c>
      <c r="W34" s="38" t="s">
        <v>20</v>
      </c>
      <c r="X34" s="394" t="s">
        <v>20</v>
      </c>
      <c r="Y34" s="53" t="s">
        <v>20</v>
      </c>
      <c r="Z34" s="38" t="s">
        <v>20</v>
      </c>
      <c r="AA34" s="28" t="s">
        <v>20</v>
      </c>
      <c r="AB34" s="3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2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352">
        <v>69837</v>
      </c>
      <c r="E35" s="352">
        <v>113720</v>
      </c>
      <c r="F35" s="352">
        <v>207330</v>
      </c>
      <c r="G35" s="352">
        <v>246622</v>
      </c>
      <c r="H35" s="352">
        <v>397011</v>
      </c>
      <c r="I35" s="352">
        <v>477635</v>
      </c>
      <c r="J35" s="352">
        <v>432356</v>
      </c>
      <c r="K35" s="352">
        <v>501485</v>
      </c>
      <c r="L35" s="352">
        <v>501123</v>
      </c>
      <c r="M35" s="352">
        <v>434014</v>
      </c>
      <c r="N35" s="352">
        <v>494886</v>
      </c>
      <c r="O35" s="352">
        <v>545651</v>
      </c>
      <c r="P35" s="352">
        <v>728492</v>
      </c>
      <c r="Q35" s="352">
        <v>587463</v>
      </c>
      <c r="R35" s="352">
        <v>576671</v>
      </c>
      <c r="S35" s="352">
        <v>492941</v>
      </c>
      <c r="T35" s="473">
        <v>421428</v>
      </c>
      <c r="U35" s="473">
        <v>392390</v>
      </c>
      <c r="V35" s="384" t="s">
        <v>20</v>
      </c>
      <c r="W35" s="400" t="s">
        <v>20</v>
      </c>
      <c r="X35" s="401" t="s">
        <v>20</v>
      </c>
      <c r="Y35" s="402" t="s">
        <v>20</v>
      </c>
      <c r="Z35" s="400" t="s">
        <v>20</v>
      </c>
      <c r="AA35" s="409" t="s">
        <v>20</v>
      </c>
      <c r="AB35" s="400" t="s">
        <v>20</v>
      </c>
      <c r="AC35" s="400" t="s">
        <v>20</v>
      </c>
      <c r="AD35" s="400" t="s">
        <v>20</v>
      </c>
      <c r="AE35" s="400" t="s">
        <v>20</v>
      </c>
      <c r="AF35" s="402" t="s">
        <v>20</v>
      </c>
      <c r="AG35" s="400" t="s">
        <v>20</v>
      </c>
      <c r="AH35" s="409" t="s">
        <v>20</v>
      </c>
      <c r="AI35" s="409" t="s">
        <v>20</v>
      </c>
      <c r="AJ35" s="409" t="s">
        <v>20</v>
      </c>
      <c r="AK35" s="400" t="s">
        <v>20</v>
      </c>
      <c r="AL35" s="400" t="s">
        <v>20</v>
      </c>
      <c r="AM35" s="561" t="s">
        <v>20</v>
      </c>
      <c r="AN35" s="82"/>
    </row>
    <row r="36" spans="2:40" ht="13.5">
      <c r="B36" s="16"/>
      <c r="C36" s="10" t="s">
        <v>39</v>
      </c>
      <c r="D36" s="352">
        <v>661900</v>
      </c>
      <c r="E36" s="352">
        <v>714892</v>
      </c>
      <c r="F36" s="352">
        <v>751358</v>
      </c>
      <c r="G36" s="352">
        <v>811578</v>
      </c>
      <c r="H36" s="352">
        <v>898050</v>
      </c>
      <c r="I36" s="352">
        <v>995934</v>
      </c>
      <c r="J36" s="352">
        <v>1070261</v>
      </c>
      <c r="K36" s="352">
        <v>1142064</v>
      </c>
      <c r="L36" s="352">
        <v>1147758</v>
      </c>
      <c r="M36" s="352">
        <v>1143425</v>
      </c>
      <c r="N36" s="352">
        <v>996212</v>
      </c>
      <c r="O36" s="352">
        <v>895368</v>
      </c>
      <c r="P36" s="352">
        <v>867591</v>
      </c>
      <c r="Q36" s="352">
        <v>838425</v>
      </c>
      <c r="R36" s="352">
        <v>911083</v>
      </c>
      <c r="S36" s="352">
        <v>835122</v>
      </c>
      <c r="T36" s="352">
        <v>487981</v>
      </c>
      <c r="U36" s="352">
        <v>587243</v>
      </c>
      <c r="V36" s="28" t="s">
        <v>20</v>
      </c>
      <c r="W36" s="38" t="s">
        <v>20</v>
      </c>
      <c r="X36" s="394" t="s">
        <v>20</v>
      </c>
      <c r="Y36" s="53" t="s">
        <v>20</v>
      </c>
      <c r="Z36" s="38" t="s">
        <v>20</v>
      </c>
      <c r="AA36" s="28" t="s">
        <v>20</v>
      </c>
      <c r="AB36" s="38" t="s">
        <v>20</v>
      </c>
      <c r="AC36" s="38" t="s">
        <v>20</v>
      </c>
      <c r="AD36" s="38" t="s">
        <v>20</v>
      </c>
      <c r="AE36" s="38" t="s">
        <v>20</v>
      </c>
      <c r="AF36" s="53" t="s">
        <v>20</v>
      </c>
      <c r="AG36" s="38" t="s">
        <v>20</v>
      </c>
      <c r="AH36" s="28" t="s">
        <v>20</v>
      </c>
      <c r="AI36" s="28" t="s">
        <v>20</v>
      </c>
      <c r="AJ36" s="28" t="s">
        <v>20</v>
      </c>
      <c r="AK36" s="38" t="s">
        <v>20</v>
      </c>
      <c r="AL36" s="38" t="s">
        <v>20</v>
      </c>
      <c r="AM36" s="504" t="s">
        <v>20</v>
      </c>
      <c r="AN36" s="83"/>
    </row>
    <row r="37" spans="2:40" ht="13.5">
      <c r="B37" s="16"/>
      <c r="C37" s="10" t="s">
        <v>41</v>
      </c>
      <c r="D37" s="352">
        <v>0</v>
      </c>
      <c r="E37" s="352">
        <v>19438</v>
      </c>
      <c r="F37" s="352">
        <v>110503</v>
      </c>
      <c r="G37" s="352">
        <v>295843</v>
      </c>
      <c r="H37" s="352">
        <v>413622</v>
      </c>
      <c r="I37" s="352">
        <v>582628</v>
      </c>
      <c r="J37" s="352">
        <v>597890</v>
      </c>
      <c r="K37" s="352">
        <v>595545</v>
      </c>
      <c r="L37" s="352">
        <v>636321</v>
      </c>
      <c r="M37" s="352">
        <v>638993</v>
      </c>
      <c r="N37" s="352">
        <v>587765</v>
      </c>
      <c r="O37" s="352">
        <v>618486</v>
      </c>
      <c r="P37" s="352">
        <v>626307</v>
      </c>
      <c r="Q37" s="352">
        <v>606522</v>
      </c>
      <c r="R37" s="352">
        <v>564406</v>
      </c>
      <c r="S37" s="352">
        <v>550996</v>
      </c>
      <c r="T37" s="352">
        <v>488584</v>
      </c>
      <c r="U37" s="352">
        <v>309900</v>
      </c>
      <c r="V37" s="28" t="s">
        <v>20</v>
      </c>
      <c r="W37" s="38" t="s">
        <v>20</v>
      </c>
      <c r="X37" s="394" t="s">
        <v>20</v>
      </c>
      <c r="Y37" s="53" t="s">
        <v>20</v>
      </c>
      <c r="Z37" s="38" t="s">
        <v>20</v>
      </c>
      <c r="AA37" s="28" t="s">
        <v>20</v>
      </c>
      <c r="AB37" s="3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2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5" t="s">
        <v>42</v>
      </c>
      <c r="D38" s="353">
        <v>0</v>
      </c>
      <c r="E38" s="353">
        <v>40000</v>
      </c>
      <c r="F38" s="353">
        <v>254892</v>
      </c>
      <c r="G38" s="353">
        <v>460365</v>
      </c>
      <c r="H38" s="353">
        <v>634333</v>
      </c>
      <c r="I38" s="353">
        <v>797995</v>
      </c>
      <c r="J38" s="353">
        <v>842588</v>
      </c>
      <c r="K38" s="353">
        <v>798205</v>
      </c>
      <c r="L38" s="353">
        <v>659008</v>
      </c>
      <c r="M38" s="353">
        <v>329573</v>
      </c>
      <c r="N38" s="353">
        <v>221710</v>
      </c>
      <c r="O38" s="353">
        <v>236916</v>
      </c>
      <c r="P38" s="353">
        <v>397394</v>
      </c>
      <c r="Q38" s="353">
        <v>213523</v>
      </c>
      <c r="R38" s="353">
        <v>48422</v>
      </c>
      <c r="S38" s="353">
        <v>46584</v>
      </c>
      <c r="T38" s="447">
        <v>38014</v>
      </c>
      <c r="U38" s="447">
        <v>186519</v>
      </c>
      <c r="V38" s="346" t="s">
        <v>20</v>
      </c>
      <c r="W38" s="38" t="s">
        <v>20</v>
      </c>
      <c r="X38" s="394" t="s">
        <v>20</v>
      </c>
      <c r="Y38" s="53" t="s">
        <v>20</v>
      </c>
      <c r="Z38" s="38" t="s">
        <v>20</v>
      </c>
      <c r="AA38" s="28" t="s">
        <v>20</v>
      </c>
      <c r="AB38" s="38" t="s">
        <v>20</v>
      </c>
      <c r="AC38" s="38" t="s">
        <v>20</v>
      </c>
      <c r="AD38" s="38" t="s">
        <v>20</v>
      </c>
      <c r="AE38" s="38" t="s">
        <v>20</v>
      </c>
      <c r="AF38" s="53" t="s">
        <v>20</v>
      </c>
      <c r="AG38" s="38" t="s">
        <v>20</v>
      </c>
      <c r="AH38" s="28" t="s">
        <v>20</v>
      </c>
      <c r="AI38" s="28" t="s">
        <v>20</v>
      </c>
      <c r="AJ38" s="28" t="s">
        <v>20</v>
      </c>
      <c r="AK38" s="38" t="s">
        <v>20</v>
      </c>
      <c r="AL38" s="38" t="s">
        <v>20</v>
      </c>
      <c r="AM38" s="504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57" t="s">
        <v>20</v>
      </c>
      <c r="U39" s="457">
        <v>636464</v>
      </c>
      <c r="V39" s="130">
        <v>636464</v>
      </c>
      <c r="W39" s="123">
        <v>636464</v>
      </c>
      <c r="X39" s="415">
        <v>636464</v>
      </c>
      <c r="Y39" s="124">
        <v>636464</v>
      </c>
      <c r="Z39" s="123">
        <v>636464</v>
      </c>
      <c r="AA39" s="122">
        <v>636464</v>
      </c>
      <c r="AB39" s="123">
        <v>636464</v>
      </c>
      <c r="AC39" s="123">
        <v>1114454</v>
      </c>
      <c r="AD39" s="123">
        <v>1764896</v>
      </c>
      <c r="AE39" s="123">
        <v>2070434</v>
      </c>
      <c r="AF39" s="124">
        <v>2070434</v>
      </c>
      <c r="AG39" s="123">
        <v>2070434</v>
      </c>
      <c r="AH39" s="122">
        <v>2135470</v>
      </c>
      <c r="AI39" s="122">
        <v>2185970</v>
      </c>
      <c r="AJ39" s="122">
        <v>2280873</v>
      </c>
      <c r="AK39" s="123">
        <v>2291816</v>
      </c>
      <c r="AL39" s="123">
        <v>2514642</v>
      </c>
      <c r="AM39" s="506">
        <v>2690083</v>
      </c>
      <c r="AN39" s="125"/>
    </row>
    <row r="40" spans="2:40" ht="13.5">
      <c r="B40" s="12"/>
      <c r="C40" s="8" t="s">
        <v>25</v>
      </c>
      <c r="D40" s="456">
        <v>0</v>
      </c>
      <c r="E40" s="456">
        <v>200000</v>
      </c>
      <c r="F40" s="456">
        <v>150000</v>
      </c>
      <c r="G40" s="456">
        <v>450000</v>
      </c>
      <c r="H40" s="456">
        <v>1053830</v>
      </c>
      <c r="I40" s="456">
        <v>904830</v>
      </c>
      <c r="J40" s="456">
        <v>732830</v>
      </c>
      <c r="K40" s="456">
        <v>732830</v>
      </c>
      <c r="L40" s="456">
        <v>732830</v>
      </c>
      <c r="M40" s="456">
        <v>733830</v>
      </c>
      <c r="N40" s="456">
        <v>733830</v>
      </c>
      <c r="O40" s="456">
        <v>733830</v>
      </c>
      <c r="P40" s="456">
        <v>1054889</v>
      </c>
      <c r="Q40" s="456">
        <v>735830</v>
      </c>
      <c r="R40" s="456">
        <v>733830</v>
      </c>
      <c r="S40" s="456">
        <v>733830</v>
      </c>
      <c r="T40" s="473">
        <v>474500</v>
      </c>
      <c r="U40" s="384" t="s">
        <v>20</v>
      </c>
      <c r="V40" s="28" t="s">
        <v>20</v>
      </c>
      <c r="W40" s="38" t="s">
        <v>20</v>
      </c>
      <c r="X40" s="394" t="s">
        <v>20</v>
      </c>
      <c r="Y40" s="53" t="s">
        <v>20</v>
      </c>
      <c r="Z40" s="38" t="s">
        <v>20</v>
      </c>
      <c r="AA40" s="28" t="s">
        <v>20</v>
      </c>
      <c r="AB40" s="3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2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134368</v>
      </c>
      <c r="E41" s="443">
        <v>210295</v>
      </c>
      <c r="F41" s="443">
        <v>299757</v>
      </c>
      <c r="G41" s="443">
        <v>346921</v>
      </c>
      <c r="H41" s="443">
        <v>398637</v>
      </c>
      <c r="I41" s="443">
        <v>431385</v>
      </c>
      <c r="J41" s="443">
        <v>362670</v>
      </c>
      <c r="K41" s="443">
        <v>415499</v>
      </c>
      <c r="L41" s="443">
        <v>491283</v>
      </c>
      <c r="M41" s="443">
        <v>447011</v>
      </c>
      <c r="N41" s="443">
        <v>442682</v>
      </c>
      <c r="O41" s="443">
        <v>427434</v>
      </c>
      <c r="P41" s="443">
        <v>420708</v>
      </c>
      <c r="Q41" s="443">
        <v>278173</v>
      </c>
      <c r="R41" s="443">
        <v>232703</v>
      </c>
      <c r="S41" s="443">
        <v>196239</v>
      </c>
      <c r="T41" s="468">
        <v>170465</v>
      </c>
      <c r="U41" s="50" t="s">
        <v>20</v>
      </c>
      <c r="V41" s="28" t="s">
        <v>20</v>
      </c>
      <c r="W41" s="38" t="s">
        <v>20</v>
      </c>
      <c r="X41" s="394" t="s">
        <v>20</v>
      </c>
      <c r="Y41" s="53" t="s">
        <v>20</v>
      </c>
      <c r="Z41" s="38" t="s">
        <v>20</v>
      </c>
      <c r="AA41" s="28" t="s">
        <v>20</v>
      </c>
      <c r="AB41" s="3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2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57" t="s">
        <v>20</v>
      </c>
      <c r="U42" s="457">
        <v>587277</v>
      </c>
      <c r="V42" s="130">
        <v>1006356</v>
      </c>
      <c r="W42" s="123">
        <v>1163506</v>
      </c>
      <c r="X42" s="415">
        <v>1165463</v>
      </c>
      <c r="Y42" s="124">
        <v>864379</v>
      </c>
      <c r="Z42" s="123">
        <v>866091</v>
      </c>
      <c r="AA42" s="122">
        <v>1673396</v>
      </c>
      <c r="AB42" s="123">
        <v>2466946</v>
      </c>
      <c r="AC42" s="123">
        <v>3270208</v>
      </c>
      <c r="AD42" s="123">
        <v>3359598</v>
      </c>
      <c r="AE42" s="123">
        <v>3963124</v>
      </c>
      <c r="AF42" s="124">
        <v>4365076</v>
      </c>
      <c r="AG42" s="123">
        <v>4362861</v>
      </c>
      <c r="AH42" s="122">
        <v>4296996</v>
      </c>
      <c r="AI42" s="122">
        <v>4190395</v>
      </c>
      <c r="AJ42" s="122">
        <v>3658632</v>
      </c>
      <c r="AK42" s="123">
        <v>3454543</v>
      </c>
      <c r="AL42" s="123">
        <v>3378566</v>
      </c>
      <c r="AM42" s="506">
        <v>3393607</v>
      </c>
      <c r="AN42" s="125"/>
    </row>
    <row r="43" spans="2:40" ht="13.5">
      <c r="B43" s="12"/>
      <c r="C43" s="8" t="s">
        <v>26</v>
      </c>
      <c r="D43" s="456">
        <v>56556</v>
      </c>
      <c r="E43" s="456">
        <v>383538</v>
      </c>
      <c r="F43" s="456">
        <v>706559</v>
      </c>
      <c r="G43" s="456">
        <v>902777</v>
      </c>
      <c r="H43" s="456">
        <v>827203</v>
      </c>
      <c r="I43" s="456">
        <v>693101</v>
      </c>
      <c r="J43" s="456">
        <v>760247</v>
      </c>
      <c r="K43" s="456">
        <v>600439</v>
      </c>
      <c r="L43" s="456">
        <v>604496</v>
      </c>
      <c r="M43" s="456">
        <v>552101</v>
      </c>
      <c r="N43" s="456">
        <v>395100</v>
      </c>
      <c r="O43" s="456">
        <v>397415</v>
      </c>
      <c r="P43" s="456">
        <v>595062</v>
      </c>
      <c r="Q43" s="456">
        <v>396902</v>
      </c>
      <c r="R43" s="456">
        <v>363359</v>
      </c>
      <c r="S43" s="456">
        <v>356973</v>
      </c>
      <c r="T43" s="473">
        <v>356792</v>
      </c>
      <c r="U43" s="384" t="s">
        <v>20</v>
      </c>
      <c r="V43" s="28" t="s">
        <v>20</v>
      </c>
      <c r="W43" s="38" t="s">
        <v>20</v>
      </c>
      <c r="X43" s="394" t="s">
        <v>20</v>
      </c>
      <c r="Y43" s="53" t="s">
        <v>20</v>
      </c>
      <c r="Z43" s="38" t="s">
        <v>20</v>
      </c>
      <c r="AA43" s="28" t="s">
        <v>20</v>
      </c>
      <c r="AB43" s="38" t="s">
        <v>20</v>
      </c>
      <c r="AC43" s="38" t="s">
        <v>20</v>
      </c>
      <c r="AD43" s="38" t="s">
        <v>20</v>
      </c>
      <c r="AE43" s="38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2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50328</v>
      </c>
      <c r="E44" s="442">
        <v>46777</v>
      </c>
      <c r="F44" s="442">
        <v>139238</v>
      </c>
      <c r="G44" s="442">
        <v>206137</v>
      </c>
      <c r="H44" s="442">
        <v>346803</v>
      </c>
      <c r="I44" s="442">
        <v>410315</v>
      </c>
      <c r="J44" s="442">
        <v>475777</v>
      </c>
      <c r="K44" s="442">
        <v>584157</v>
      </c>
      <c r="L44" s="442">
        <v>629082</v>
      </c>
      <c r="M44" s="442">
        <v>583034</v>
      </c>
      <c r="N44" s="442">
        <v>572667</v>
      </c>
      <c r="O44" s="442">
        <v>567664</v>
      </c>
      <c r="P44" s="442">
        <v>590933</v>
      </c>
      <c r="Q44" s="442">
        <v>526267</v>
      </c>
      <c r="R44" s="442">
        <v>525722</v>
      </c>
      <c r="S44" s="442">
        <v>521976</v>
      </c>
      <c r="T44" s="352">
        <v>469532</v>
      </c>
      <c r="U44" s="28" t="s">
        <v>20</v>
      </c>
      <c r="V44" s="28" t="s">
        <v>20</v>
      </c>
      <c r="W44" s="38" t="s">
        <v>20</v>
      </c>
      <c r="X44" s="394" t="s">
        <v>20</v>
      </c>
      <c r="Y44" s="53" t="s">
        <v>20</v>
      </c>
      <c r="Z44" s="38" t="s">
        <v>20</v>
      </c>
      <c r="AA44" s="2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2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29375</v>
      </c>
      <c r="E45" s="442">
        <v>51327</v>
      </c>
      <c r="F45" s="442">
        <v>127164</v>
      </c>
      <c r="G45" s="442">
        <v>201298</v>
      </c>
      <c r="H45" s="442">
        <v>330527</v>
      </c>
      <c r="I45" s="442">
        <v>424809</v>
      </c>
      <c r="J45" s="442">
        <v>448111</v>
      </c>
      <c r="K45" s="442">
        <v>486699</v>
      </c>
      <c r="L45" s="442">
        <v>448807</v>
      </c>
      <c r="M45" s="442">
        <v>437107</v>
      </c>
      <c r="N45" s="442">
        <v>380465</v>
      </c>
      <c r="O45" s="442">
        <v>353394</v>
      </c>
      <c r="P45" s="442">
        <v>416183</v>
      </c>
      <c r="Q45" s="442">
        <v>362533</v>
      </c>
      <c r="R45" s="442">
        <v>354595</v>
      </c>
      <c r="S45" s="442">
        <v>343359</v>
      </c>
      <c r="T45" s="352">
        <v>299150</v>
      </c>
      <c r="U45" s="28" t="s">
        <v>20</v>
      </c>
      <c r="V45" s="28" t="s">
        <v>20</v>
      </c>
      <c r="W45" s="38" t="s">
        <v>20</v>
      </c>
      <c r="X45" s="394" t="s">
        <v>20</v>
      </c>
      <c r="Y45" s="53" t="s">
        <v>20</v>
      </c>
      <c r="Z45" s="38" t="s">
        <v>20</v>
      </c>
      <c r="AA45" s="28" t="s">
        <v>20</v>
      </c>
      <c r="AB45" s="3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2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162749</v>
      </c>
      <c r="E46" s="443">
        <v>212011</v>
      </c>
      <c r="F46" s="443">
        <v>297036</v>
      </c>
      <c r="G46" s="443">
        <v>591641</v>
      </c>
      <c r="H46" s="443">
        <v>893665</v>
      </c>
      <c r="I46" s="443">
        <v>1132047</v>
      </c>
      <c r="J46" s="443">
        <v>1272490</v>
      </c>
      <c r="K46" s="443">
        <v>1244961</v>
      </c>
      <c r="L46" s="443">
        <v>1164618</v>
      </c>
      <c r="M46" s="443">
        <v>985275</v>
      </c>
      <c r="N46" s="443">
        <v>527538</v>
      </c>
      <c r="O46" s="443">
        <v>441167</v>
      </c>
      <c r="P46" s="443">
        <v>439789</v>
      </c>
      <c r="Q46" s="443">
        <v>239611</v>
      </c>
      <c r="R46" s="443">
        <v>231517</v>
      </c>
      <c r="S46" s="443">
        <v>229473</v>
      </c>
      <c r="T46" s="468">
        <v>229482</v>
      </c>
      <c r="U46" s="50" t="s">
        <v>20</v>
      </c>
      <c r="V46" s="28" t="s">
        <v>20</v>
      </c>
      <c r="W46" s="38" t="s">
        <v>20</v>
      </c>
      <c r="X46" s="394" t="s">
        <v>20</v>
      </c>
      <c r="Y46" s="53" t="s">
        <v>20</v>
      </c>
      <c r="Z46" s="38" t="s">
        <v>20</v>
      </c>
      <c r="AA46" s="28" t="s">
        <v>20</v>
      </c>
      <c r="AB46" s="38" t="s">
        <v>20</v>
      </c>
      <c r="AC46" s="38" t="s">
        <v>20</v>
      </c>
      <c r="AD46" s="38" t="s">
        <v>20</v>
      </c>
      <c r="AE46" s="38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2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57" t="s">
        <v>20</v>
      </c>
      <c r="U47" s="457">
        <v>997977</v>
      </c>
      <c r="V47" s="130">
        <v>1014009</v>
      </c>
      <c r="W47" s="123">
        <v>918137</v>
      </c>
      <c r="X47" s="415">
        <v>818519</v>
      </c>
      <c r="Y47" s="124">
        <v>906557</v>
      </c>
      <c r="Z47" s="123">
        <v>1025940</v>
      </c>
      <c r="AA47" s="122">
        <v>1534346</v>
      </c>
      <c r="AB47" s="123">
        <v>1740230</v>
      </c>
      <c r="AC47" s="123">
        <v>1657360</v>
      </c>
      <c r="AD47" s="123">
        <v>1826647</v>
      </c>
      <c r="AE47" s="123">
        <v>1970319</v>
      </c>
      <c r="AF47" s="124">
        <v>2112113</v>
      </c>
      <c r="AG47" s="123">
        <v>2851405</v>
      </c>
      <c r="AH47" s="122">
        <v>2885311</v>
      </c>
      <c r="AI47" s="122">
        <v>2986724</v>
      </c>
      <c r="AJ47" s="122">
        <v>2888296</v>
      </c>
      <c r="AK47" s="123">
        <v>2889514</v>
      </c>
      <c r="AL47" s="123">
        <v>3154361</v>
      </c>
      <c r="AM47" s="506">
        <v>3190975</v>
      </c>
      <c r="AN47" s="125"/>
    </row>
    <row r="48" spans="2:40" ht="13.5">
      <c r="B48" s="12"/>
      <c r="C48" s="8" t="s">
        <v>27</v>
      </c>
      <c r="D48" s="456">
        <v>922158</v>
      </c>
      <c r="E48" s="456">
        <v>1358845</v>
      </c>
      <c r="F48" s="456">
        <v>1444340</v>
      </c>
      <c r="G48" s="456">
        <v>1424794</v>
      </c>
      <c r="H48" s="456">
        <v>1474363</v>
      </c>
      <c r="I48" s="456">
        <v>1676680</v>
      </c>
      <c r="J48" s="456">
        <v>1837980</v>
      </c>
      <c r="K48" s="456">
        <v>2055502</v>
      </c>
      <c r="L48" s="456">
        <v>2096317</v>
      </c>
      <c r="M48" s="456">
        <v>1905381</v>
      </c>
      <c r="N48" s="456">
        <v>1710499</v>
      </c>
      <c r="O48" s="456">
        <v>1612871</v>
      </c>
      <c r="P48" s="456">
        <v>1707681</v>
      </c>
      <c r="Q48" s="456">
        <v>1565896</v>
      </c>
      <c r="R48" s="456">
        <v>1639367</v>
      </c>
      <c r="S48" s="456">
        <v>1443063</v>
      </c>
      <c r="T48" s="473">
        <v>1192711</v>
      </c>
      <c r="U48" s="384" t="s">
        <v>20</v>
      </c>
      <c r="V48" s="28" t="s">
        <v>20</v>
      </c>
      <c r="W48" s="38" t="s">
        <v>20</v>
      </c>
      <c r="X48" s="394" t="s">
        <v>20</v>
      </c>
      <c r="Y48" s="53" t="s">
        <v>20</v>
      </c>
      <c r="Z48" s="38" t="s">
        <v>20</v>
      </c>
      <c r="AA48" s="28" t="s">
        <v>20</v>
      </c>
      <c r="AB48" s="3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2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3">
        <v>1154</v>
      </c>
      <c r="E49" s="443">
        <v>49254</v>
      </c>
      <c r="F49" s="443">
        <v>175604</v>
      </c>
      <c r="G49" s="443">
        <v>243604</v>
      </c>
      <c r="H49" s="443">
        <v>298454</v>
      </c>
      <c r="I49" s="443">
        <v>286051</v>
      </c>
      <c r="J49" s="443">
        <v>306761</v>
      </c>
      <c r="K49" s="443">
        <v>398401</v>
      </c>
      <c r="L49" s="443">
        <v>525402</v>
      </c>
      <c r="M49" s="443">
        <v>627738</v>
      </c>
      <c r="N49" s="443">
        <v>645424</v>
      </c>
      <c r="O49" s="443">
        <v>657920</v>
      </c>
      <c r="P49" s="443">
        <v>729386</v>
      </c>
      <c r="Q49" s="443">
        <v>673222</v>
      </c>
      <c r="R49" s="443">
        <v>606904</v>
      </c>
      <c r="S49" s="443">
        <v>518872</v>
      </c>
      <c r="T49" s="468">
        <v>212562</v>
      </c>
      <c r="U49" s="50" t="s">
        <v>20</v>
      </c>
      <c r="V49" s="50" t="s">
        <v>20</v>
      </c>
      <c r="W49" s="51" t="s">
        <v>20</v>
      </c>
      <c r="X49" s="397" t="s">
        <v>20</v>
      </c>
      <c r="Y49" s="57" t="s">
        <v>20</v>
      </c>
      <c r="Z49" s="51" t="s">
        <v>20</v>
      </c>
      <c r="AA49" s="50" t="s">
        <v>20</v>
      </c>
      <c r="AB49" s="51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0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439" t="s">
        <v>20</v>
      </c>
      <c r="E50" s="439" t="s">
        <v>20</v>
      </c>
      <c r="F50" s="439" t="s">
        <v>20</v>
      </c>
      <c r="G50" s="439" t="s">
        <v>20</v>
      </c>
      <c r="H50" s="439" t="s">
        <v>20</v>
      </c>
      <c r="I50" s="439" t="s">
        <v>20</v>
      </c>
      <c r="J50" s="439" t="s">
        <v>20</v>
      </c>
      <c r="K50" s="439" t="s">
        <v>20</v>
      </c>
      <c r="L50" s="439" t="s">
        <v>20</v>
      </c>
      <c r="M50" s="439" t="s">
        <v>20</v>
      </c>
      <c r="N50" s="439" t="s">
        <v>20</v>
      </c>
      <c r="O50" s="439" t="s">
        <v>20</v>
      </c>
      <c r="P50" s="439" t="s">
        <v>20</v>
      </c>
      <c r="Q50" s="439" t="s">
        <v>20</v>
      </c>
      <c r="R50" s="439" t="s">
        <v>20</v>
      </c>
      <c r="S50" s="439" t="s">
        <v>20</v>
      </c>
      <c r="T50" s="457" t="s">
        <v>20</v>
      </c>
      <c r="U50" s="444" t="s">
        <v>20</v>
      </c>
      <c r="V50" s="457" t="s">
        <v>20</v>
      </c>
      <c r="W50" s="444" t="s">
        <v>20</v>
      </c>
      <c r="X50" s="396">
        <v>949488</v>
      </c>
      <c r="Y50" s="55">
        <v>1169388</v>
      </c>
      <c r="Z50" s="40">
        <v>1365925</v>
      </c>
      <c r="AA50" s="30">
        <v>1279930</v>
      </c>
      <c r="AB50" s="40">
        <v>1360255</v>
      </c>
      <c r="AC50" s="40">
        <v>1509289</v>
      </c>
      <c r="AD50" s="40">
        <v>1634735</v>
      </c>
      <c r="AE50" s="40">
        <v>1913472</v>
      </c>
      <c r="AF50" s="55">
        <v>2482298</v>
      </c>
      <c r="AG50" s="40">
        <v>2810720</v>
      </c>
      <c r="AH50" s="30">
        <v>2731144</v>
      </c>
      <c r="AI50" s="30">
        <v>2831338</v>
      </c>
      <c r="AJ50" s="30">
        <v>2838368</v>
      </c>
      <c r="AK50" s="40">
        <v>2922553</v>
      </c>
      <c r="AL50" s="40">
        <v>2986958</v>
      </c>
      <c r="AM50" s="507">
        <v>2838295</v>
      </c>
      <c r="AN50" s="84"/>
    </row>
    <row r="51" spans="2:40" ht="13.5">
      <c r="B51" s="12"/>
      <c r="C51" s="36" t="s">
        <v>28</v>
      </c>
      <c r="D51" s="450">
        <v>0</v>
      </c>
      <c r="E51" s="450">
        <v>564728</v>
      </c>
      <c r="F51" s="450">
        <v>532891</v>
      </c>
      <c r="G51" s="450">
        <v>761096</v>
      </c>
      <c r="H51" s="450">
        <v>1033489</v>
      </c>
      <c r="I51" s="450">
        <v>1145275</v>
      </c>
      <c r="J51" s="450">
        <v>1936232</v>
      </c>
      <c r="K51" s="450">
        <v>1775989</v>
      </c>
      <c r="L51" s="450">
        <v>1820787</v>
      </c>
      <c r="M51" s="450">
        <v>1925707</v>
      </c>
      <c r="N51" s="450">
        <v>1636840</v>
      </c>
      <c r="O51" s="450">
        <v>1459298</v>
      </c>
      <c r="P51" s="450">
        <v>1633786</v>
      </c>
      <c r="Q51" s="450">
        <v>1295722</v>
      </c>
      <c r="R51" s="450">
        <v>1298412</v>
      </c>
      <c r="S51" s="450">
        <v>1190509</v>
      </c>
      <c r="T51" s="351">
        <v>1112414</v>
      </c>
      <c r="U51" s="351">
        <v>1109374</v>
      </c>
      <c r="V51" s="351">
        <v>821339</v>
      </c>
      <c r="W51" s="47">
        <v>663776</v>
      </c>
      <c r="X51" s="403" t="s">
        <v>20</v>
      </c>
      <c r="Y51" s="62" t="s">
        <v>20</v>
      </c>
      <c r="Z51" s="70" t="s">
        <v>20</v>
      </c>
      <c r="AA51" s="67" t="s">
        <v>20</v>
      </c>
      <c r="AB51" s="70" t="s">
        <v>20</v>
      </c>
      <c r="AC51" s="70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67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352">
        <v>13087</v>
      </c>
      <c r="E52" s="352">
        <v>33560</v>
      </c>
      <c r="F52" s="352">
        <v>42039</v>
      </c>
      <c r="G52" s="352">
        <v>104438</v>
      </c>
      <c r="H52" s="352">
        <v>132819</v>
      </c>
      <c r="I52" s="352">
        <v>237527</v>
      </c>
      <c r="J52" s="352">
        <v>316674</v>
      </c>
      <c r="K52" s="352">
        <v>411310</v>
      </c>
      <c r="L52" s="352">
        <v>352998</v>
      </c>
      <c r="M52" s="352">
        <v>334023</v>
      </c>
      <c r="N52" s="352">
        <v>284399</v>
      </c>
      <c r="O52" s="352">
        <v>274844</v>
      </c>
      <c r="P52" s="352">
        <v>325442</v>
      </c>
      <c r="Q52" s="352">
        <v>255197</v>
      </c>
      <c r="R52" s="352">
        <v>255301</v>
      </c>
      <c r="S52" s="352">
        <v>252938</v>
      </c>
      <c r="T52" s="352">
        <v>210809</v>
      </c>
      <c r="U52" s="352">
        <v>125838</v>
      </c>
      <c r="V52" s="352">
        <v>0</v>
      </c>
      <c r="W52" s="49">
        <v>0</v>
      </c>
      <c r="X52" s="394" t="s">
        <v>20</v>
      </c>
      <c r="Y52" s="53" t="s">
        <v>20</v>
      </c>
      <c r="Z52" s="38" t="s">
        <v>20</v>
      </c>
      <c r="AA52" s="28" t="s">
        <v>20</v>
      </c>
      <c r="AB52" s="3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2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2376</v>
      </c>
      <c r="E53" s="353">
        <v>23103</v>
      </c>
      <c r="F53" s="353">
        <v>120984</v>
      </c>
      <c r="G53" s="353">
        <v>182491</v>
      </c>
      <c r="H53" s="353">
        <v>307237</v>
      </c>
      <c r="I53" s="353">
        <v>471173</v>
      </c>
      <c r="J53" s="353">
        <v>661263</v>
      </c>
      <c r="K53" s="353">
        <v>694902</v>
      </c>
      <c r="L53" s="353">
        <v>674762</v>
      </c>
      <c r="M53" s="353">
        <v>608444</v>
      </c>
      <c r="N53" s="353">
        <v>470085</v>
      </c>
      <c r="O53" s="353">
        <v>367483</v>
      </c>
      <c r="P53" s="353">
        <v>462931</v>
      </c>
      <c r="Q53" s="353">
        <v>391643</v>
      </c>
      <c r="R53" s="353">
        <v>391889</v>
      </c>
      <c r="S53" s="353">
        <v>381607</v>
      </c>
      <c r="T53" s="353">
        <v>332183</v>
      </c>
      <c r="U53" s="353">
        <v>58619</v>
      </c>
      <c r="V53" s="353">
        <v>58648</v>
      </c>
      <c r="W53" s="43">
        <v>58666</v>
      </c>
      <c r="X53" s="404" t="s">
        <v>20</v>
      </c>
      <c r="Y53" s="63" t="s">
        <v>20</v>
      </c>
      <c r="Z53" s="71" t="s">
        <v>20</v>
      </c>
      <c r="AA53" s="68" t="s">
        <v>20</v>
      </c>
      <c r="AB53" s="71" t="s">
        <v>20</v>
      </c>
      <c r="AC53" s="71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68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444" t="s">
        <v>20</v>
      </c>
      <c r="T54" s="457">
        <v>1833134</v>
      </c>
      <c r="U54" s="457">
        <v>770193</v>
      </c>
      <c r="V54" s="130">
        <v>1384469</v>
      </c>
      <c r="W54" s="123">
        <v>1500012</v>
      </c>
      <c r="X54" s="415">
        <v>671573</v>
      </c>
      <c r="Y54" s="124">
        <v>574826</v>
      </c>
      <c r="Z54" s="123">
        <v>1601807</v>
      </c>
      <c r="AA54" s="122">
        <v>2871059</v>
      </c>
      <c r="AB54" s="123">
        <v>4784829</v>
      </c>
      <c r="AC54" s="123">
        <v>5293254</v>
      </c>
      <c r="AD54" s="123">
        <v>6023776</v>
      </c>
      <c r="AE54" s="123">
        <v>6042845</v>
      </c>
      <c r="AF54" s="124">
        <v>6342087</v>
      </c>
      <c r="AG54" s="123">
        <v>6758762</v>
      </c>
      <c r="AH54" s="122">
        <v>5454811</v>
      </c>
      <c r="AI54" s="122">
        <v>4769776</v>
      </c>
      <c r="AJ54" s="122">
        <v>4732472</v>
      </c>
      <c r="AK54" s="123">
        <v>5089408</v>
      </c>
      <c r="AL54" s="123">
        <v>9577482</v>
      </c>
      <c r="AM54" s="506">
        <v>11960380</v>
      </c>
      <c r="AN54" s="125"/>
    </row>
    <row r="55" spans="2:40" ht="13.5">
      <c r="B55" s="12"/>
      <c r="C55" s="8" t="s">
        <v>19</v>
      </c>
      <c r="D55" s="456">
        <v>1928764</v>
      </c>
      <c r="E55" s="456">
        <v>2467639</v>
      </c>
      <c r="F55" s="456">
        <v>2911017</v>
      </c>
      <c r="G55" s="456">
        <v>3205204</v>
      </c>
      <c r="H55" s="456">
        <v>3370201</v>
      </c>
      <c r="I55" s="456">
        <v>3047650</v>
      </c>
      <c r="J55" s="456">
        <v>3284594</v>
      </c>
      <c r="K55" s="456">
        <v>2656523</v>
      </c>
      <c r="L55" s="456">
        <v>1946391</v>
      </c>
      <c r="M55" s="456">
        <v>1935617</v>
      </c>
      <c r="N55" s="456">
        <v>1802283</v>
      </c>
      <c r="O55" s="456">
        <v>1745032</v>
      </c>
      <c r="P55" s="456">
        <v>2218858</v>
      </c>
      <c r="Q55" s="456">
        <v>1732227</v>
      </c>
      <c r="R55" s="456">
        <v>2036544</v>
      </c>
      <c r="S55" s="456">
        <v>706092</v>
      </c>
      <c r="T55" s="384" t="s">
        <v>20</v>
      </c>
      <c r="U55" s="384" t="s">
        <v>20</v>
      </c>
      <c r="V55" s="28" t="s">
        <v>20</v>
      </c>
      <c r="W55" s="38" t="s">
        <v>20</v>
      </c>
      <c r="X55" s="394" t="s">
        <v>20</v>
      </c>
      <c r="Y55" s="53" t="s">
        <v>20</v>
      </c>
      <c r="Z55" s="38" t="s">
        <v>20</v>
      </c>
      <c r="AA55" s="28" t="s">
        <v>20</v>
      </c>
      <c r="AB55" s="3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2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417827</v>
      </c>
      <c r="E56" s="442">
        <v>1137468</v>
      </c>
      <c r="F56" s="442">
        <v>1023253</v>
      </c>
      <c r="G56" s="442">
        <v>554543</v>
      </c>
      <c r="H56" s="442">
        <v>763045</v>
      </c>
      <c r="I56" s="442">
        <v>1133847</v>
      </c>
      <c r="J56" s="442">
        <v>1280753</v>
      </c>
      <c r="K56" s="442">
        <v>1149532</v>
      </c>
      <c r="L56" s="442">
        <v>857602</v>
      </c>
      <c r="M56" s="442">
        <v>824805</v>
      </c>
      <c r="N56" s="442">
        <v>975566</v>
      </c>
      <c r="O56" s="442">
        <v>1148848</v>
      </c>
      <c r="P56" s="442">
        <v>1344496</v>
      </c>
      <c r="Q56" s="442">
        <v>955630</v>
      </c>
      <c r="R56" s="442">
        <v>913974</v>
      </c>
      <c r="S56" s="442">
        <v>290228</v>
      </c>
      <c r="T56" s="28" t="s">
        <v>20</v>
      </c>
      <c r="U56" s="28" t="s">
        <v>20</v>
      </c>
      <c r="V56" s="28" t="s">
        <v>20</v>
      </c>
      <c r="W56" s="38" t="s">
        <v>20</v>
      </c>
      <c r="X56" s="394" t="s">
        <v>20</v>
      </c>
      <c r="Y56" s="53" t="s">
        <v>20</v>
      </c>
      <c r="Z56" s="38" t="s">
        <v>20</v>
      </c>
      <c r="AA56" s="28" t="s">
        <v>20</v>
      </c>
      <c r="AB56" s="3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2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12494</v>
      </c>
      <c r="E57" s="458">
        <v>138006</v>
      </c>
      <c r="F57" s="458">
        <v>261113</v>
      </c>
      <c r="G57" s="458">
        <v>364160</v>
      </c>
      <c r="H57" s="458">
        <v>461463</v>
      </c>
      <c r="I57" s="458">
        <v>584136</v>
      </c>
      <c r="J57" s="458">
        <v>632678</v>
      </c>
      <c r="K57" s="458">
        <v>586537</v>
      </c>
      <c r="L57" s="458">
        <v>652576</v>
      </c>
      <c r="M57" s="458">
        <v>472354</v>
      </c>
      <c r="N57" s="458">
        <v>480668</v>
      </c>
      <c r="O57" s="458">
        <v>533580</v>
      </c>
      <c r="P57" s="458">
        <v>357280</v>
      </c>
      <c r="Q57" s="458">
        <v>208393</v>
      </c>
      <c r="R57" s="458">
        <v>208384</v>
      </c>
      <c r="S57" s="458">
        <v>203959</v>
      </c>
      <c r="T57" s="474" t="s">
        <v>20</v>
      </c>
      <c r="U57" s="474" t="s">
        <v>20</v>
      </c>
      <c r="V57" s="28" t="s">
        <v>20</v>
      </c>
      <c r="W57" s="38" t="s">
        <v>20</v>
      </c>
      <c r="X57" s="394" t="s">
        <v>20</v>
      </c>
      <c r="Y57" s="53" t="s">
        <v>20</v>
      </c>
      <c r="Z57" s="38" t="s">
        <v>20</v>
      </c>
      <c r="AA57" s="28" t="s">
        <v>20</v>
      </c>
      <c r="AB57" s="3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2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0</v>
      </c>
      <c r="E58" s="443">
        <v>20000</v>
      </c>
      <c r="F58" s="443">
        <v>121934</v>
      </c>
      <c r="G58" s="443">
        <v>316268</v>
      </c>
      <c r="H58" s="443">
        <v>508589</v>
      </c>
      <c r="I58" s="443">
        <v>578045</v>
      </c>
      <c r="J58" s="443">
        <v>406354</v>
      </c>
      <c r="K58" s="443">
        <v>516265</v>
      </c>
      <c r="L58" s="443">
        <v>560220</v>
      </c>
      <c r="M58" s="443">
        <v>589360</v>
      </c>
      <c r="N58" s="443">
        <v>710179</v>
      </c>
      <c r="O58" s="443">
        <v>734669</v>
      </c>
      <c r="P58" s="443">
        <v>695289</v>
      </c>
      <c r="Q58" s="443">
        <v>588505</v>
      </c>
      <c r="R58" s="443">
        <v>624386</v>
      </c>
      <c r="S58" s="443">
        <v>141190</v>
      </c>
      <c r="T58" s="50" t="s">
        <v>20</v>
      </c>
      <c r="U58" s="50" t="s">
        <v>20</v>
      </c>
      <c r="V58" s="28" t="s">
        <v>20</v>
      </c>
      <c r="W58" s="38" t="s">
        <v>20</v>
      </c>
      <c r="X58" s="394" t="s">
        <v>20</v>
      </c>
      <c r="Y58" s="53" t="s">
        <v>20</v>
      </c>
      <c r="Z58" s="38" t="s">
        <v>20</v>
      </c>
      <c r="AA58" s="28" t="s">
        <v>20</v>
      </c>
      <c r="AB58" s="3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2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57" t="s">
        <v>20</v>
      </c>
      <c r="U59" s="457">
        <v>1656427</v>
      </c>
      <c r="V59" s="130">
        <v>1736193</v>
      </c>
      <c r="W59" s="123">
        <v>1742100</v>
      </c>
      <c r="X59" s="415">
        <v>1770471</v>
      </c>
      <c r="Y59" s="124">
        <v>1792032</v>
      </c>
      <c r="Z59" s="123">
        <v>2415560</v>
      </c>
      <c r="AA59" s="122">
        <v>2231111</v>
      </c>
      <c r="AB59" s="123">
        <v>2850699</v>
      </c>
      <c r="AC59" s="123">
        <v>2645102</v>
      </c>
      <c r="AD59" s="123">
        <v>2613907</v>
      </c>
      <c r="AE59" s="123">
        <v>2534577</v>
      </c>
      <c r="AF59" s="124">
        <v>2576930</v>
      </c>
      <c r="AG59" s="123">
        <v>3883511</v>
      </c>
      <c r="AH59" s="122">
        <v>3455672</v>
      </c>
      <c r="AI59" s="122">
        <v>3428073</v>
      </c>
      <c r="AJ59" s="122">
        <v>3411135</v>
      </c>
      <c r="AK59" s="123">
        <v>3531691</v>
      </c>
      <c r="AL59" s="123">
        <v>3710358</v>
      </c>
      <c r="AM59" s="506">
        <v>4095859</v>
      </c>
      <c r="AN59" s="125"/>
    </row>
    <row r="60" spans="2:40" ht="13.5">
      <c r="B60" s="12"/>
      <c r="C60" s="8" t="s">
        <v>24</v>
      </c>
      <c r="D60" s="460">
        <v>1179978</v>
      </c>
      <c r="E60" s="460">
        <v>1501483</v>
      </c>
      <c r="F60" s="460">
        <v>1638205</v>
      </c>
      <c r="G60" s="460">
        <v>1717111</v>
      </c>
      <c r="H60" s="460">
        <v>1553046</v>
      </c>
      <c r="I60" s="460">
        <v>1363613</v>
      </c>
      <c r="J60" s="460">
        <v>1495487</v>
      </c>
      <c r="K60" s="460">
        <v>1464619</v>
      </c>
      <c r="L60" s="460">
        <v>1473338</v>
      </c>
      <c r="M60" s="460">
        <v>1476962</v>
      </c>
      <c r="N60" s="460">
        <v>1326197</v>
      </c>
      <c r="O60" s="460">
        <v>1330436</v>
      </c>
      <c r="P60" s="460">
        <v>1856029</v>
      </c>
      <c r="Q60" s="460">
        <v>1531583</v>
      </c>
      <c r="R60" s="460">
        <v>1404220</v>
      </c>
      <c r="S60" s="460">
        <v>1059819</v>
      </c>
      <c r="T60" s="471">
        <v>621217</v>
      </c>
      <c r="U60" s="409" t="s">
        <v>20</v>
      </c>
      <c r="V60" s="28" t="s">
        <v>20</v>
      </c>
      <c r="W60" s="38" t="s">
        <v>20</v>
      </c>
      <c r="X60" s="394" t="s">
        <v>20</v>
      </c>
      <c r="Y60" s="53" t="s">
        <v>20</v>
      </c>
      <c r="Z60" s="38" t="s">
        <v>20</v>
      </c>
      <c r="AA60" s="28" t="s">
        <v>20</v>
      </c>
      <c r="AB60" s="3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2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378545</v>
      </c>
      <c r="E61" s="461">
        <v>618016</v>
      </c>
      <c r="F61" s="461">
        <v>1248700</v>
      </c>
      <c r="G61" s="461">
        <v>2057829</v>
      </c>
      <c r="H61" s="461">
        <v>3034364</v>
      </c>
      <c r="I61" s="461">
        <v>3656989</v>
      </c>
      <c r="J61" s="461">
        <v>3692598</v>
      </c>
      <c r="K61" s="461">
        <v>4226323</v>
      </c>
      <c r="L61" s="461">
        <v>4602611</v>
      </c>
      <c r="M61" s="461">
        <v>4421713</v>
      </c>
      <c r="N61" s="461">
        <v>3356912</v>
      </c>
      <c r="O61" s="461">
        <v>2812856</v>
      </c>
      <c r="P61" s="461">
        <v>2721364</v>
      </c>
      <c r="Q61" s="461">
        <v>2091565</v>
      </c>
      <c r="R61" s="461">
        <v>1977122</v>
      </c>
      <c r="S61" s="461">
        <v>1670475</v>
      </c>
      <c r="T61" s="468">
        <v>2454273</v>
      </c>
      <c r="U61" s="50" t="s">
        <v>20</v>
      </c>
      <c r="V61" s="28" t="s">
        <v>20</v>
      </c>
      <c r="W61" s="38" t="s">
        <v>20</v>
      </c>
      <c r="X61" s="394" t="s">
        <v>20</v>
      </c>
      <c r="Y61" s="53" t="s">
        <v>20</v>
      </c>
      <c r="Z61" s="38" t="s">
        <v>20</v>
      </c>
      <c r="AA61" s="28" t="s">
        <v>20</v>
      </c>
      <c r="AB61" s="3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28" t="s">
        <v>20</v>
      </c>
      <c r="AK61" s="38" t="s">
        <v>20</v>
      </c>
      <c r="AL61" s="38" t="s">
        <v>20</v>
      </c>
      <c r="AM61" s="504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66" t="s">
        <v>20</v>
      </c>
      <c r="U62" s="466">
        <v>983751</v>
      </c>
      <c r="V62" s="133">
        <v>424892</v>
      </c>
      <c r="W62" s="391">
        <v>425520</v>
      </c>
      <c r="X62" s="416">
        <v>426130</v>
      </c>
      <c r="Y62" s="392">
        <v>695176</v>
      </c>
      <c r="Z62" s="391">
        <v>786717</v>
      </c>
      <c r="AA62" s="390">
        <v>969229</v>
      </c>
      <c r="AB62" s="391">
        <v>896516</v>
      </c>
      <c r="AC62" s="391">
        <v>857843</v>
      </c>
      <c r="AD62" s="391">
        <v>866945</v>
      </c>
      <c r="AE62" s="391">
        <v>911438</v>
      </c>
      <c r="AF62" s="392">
        <v>879700</v>
      </c>
      <c r="AG62" s="391">
        <v>928018</v>
      </c>
      <c r="AH62" s="390">
        <v>849632</v>
      </c>
      <c r="AI62" s="390">
        <v>1376082</v>
      </c>
      <c r="AJ62" s="390">
        <v>1868351</v>
      </c>
      <c r="AK62" s="391">
        <v>1868433</v>
      </c>
      <c r="AL62" s="391">
        <v>1907637</v>
      </c>
      <c r="AM62" s="550">
        <v>1970468</v>
      </c>
      <c r="AN62" s="125"/>
    </row>
    <row r="63" spans="2:40" ht="13.5">
      <c r="B63" s="14"/>
      <c r="C63" s="8" t="s">
        <v>30</v>
      </c>
      <c r="D63" s="456">
        <v>0</v>
      </c>
      <c r="E63" s="456">
        <v>20000</v>
      </c>
      <c r="F63" s="456">
        <v>116266</v>
      </c>
      <c r="G63" s="456">
        <v>56390</v>
      </c>
      <c r="H63" s="456">
        <v>107546</v>
      </c>
      <c r="I63" s="456">
        <v>145530</v>
      </c>
      <c r="J63" s="456">
        <v>215416</v>
      </c>
      <c r="K63" s="456">
        <v>251778</v>
      </c>
      <c r="L63" s="456">
        <v>206708</v>
      </c>
      <c r="M63" s="456">
        <v>177629</v>
      </c>
      <c r="N63" s="456">
        <v>192202</v>
      </c>
      <c r="O63" s="456">
        <v>185648</v>
      </c>
      <c r="P63" s="456">
        <v>242951</v>
      </c>
      <c r="Q63" s="456">
        <v>182286</v>
      </c>
      <c r="R63" s="456">
        <v>178671</v>
      </c>
      <c r="S63" s="456">
        <v>110813</v>
      </c>
      <c r="T63" s="473">
        <v>33588</v>
      </c>
      <c r="U63" s="384" t="s">
        <v>20</v>
      </c>
      <c r="V63" s="28" t="s">
        <v>20</v>
      </c>
      <c r="W63" s="38" t="s">
        <v>20</v>
      </c>
      <c r="X63" s="394" t="s">
        <v>20</v>
      </c>
      <c r="Y63" s="53" t="s">
        <v>20</v>
      </c>
      <c r="Z63" s="38" t="s">
        <v>20</v>
      </c>
      <c r="AA63" s="28" t="s">
        <v>20</v>
      </c>
      <c r="AB63" s="38" t="s">
        <v>20</v>
      </c>
      <c r="AC63" s="38" t="s">
        <v>20</v>
      </c>
      <c r="AD63" s="38" t="s">
        <v>20</v>
      </c>
      <c r="AE63" s="38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2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5603</v>
      </c>
      <c r="E64" s="462">
        <v>25104</v>
      </c>
      <c r="F64" s="462">
        <v>189481</v>
      </c>
      <c r="G64" s="462">
        <v>276371</v>
      </c>
      <c r="H64" s="462">
        <v>494135</v>
      </c>
      <c r="I64" s="462">
        <v>644756</v>
      </c>
      <c r="J64" s="462">
        <v>908519</v>
      </c>
      <c r="K64" s="462">
        <v>1017863</v>
      </c>
      <c r="L64" s="462">
        <v>1122836</v>
      </c>
      <c r="M64" s="462">
        <v>1126972</v>
      </c>
      <c r="N64" s="462">
        <v>1172387</v>
      </c>
      <c r="O64" s="462">
        <v>1040538</v>
      </c>
      <c r="P64" s="462">
        <v>261602</v>
      </c>
      <c r="Q64" s="462">
        <v>154833</v>
      </c>
      <c r="R64" s="462">
        <v>183045</v>
      </c>
      <c r="S64" s="462">
        <v>182032</v>
      </c>
      <c r="T64" s="462">
        <v>141366</v>
      </c>
      <c r="U64" s="350" t="s">
        <v>20</v>
      </c>
      <c r="V64" s="28" t="s">
        <v>20</v>
      </c>
      <c r="W64" s="38" t="s">
        <v>20</v>
      </c>
      <c r="X64" s="394" t="s">
        <v>20</v>
      </c>
      <c r="Y64" s="53" t="s">
        <v>20</v>
      </c>
      <c r="Z64" s="38" t="s">
        <v>20</v>
      </c>
      <c r="AA64" s="28" t="s">
        <v>20</v>
      </c>
      <c r="AB64" s="3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2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0</v>
      </c>
      <c r="E65" s="462">
        <v>20000</v>
      </c>
      <c r="F65" s="462">
        <v>171939</v>
      </c>
      <c r="G65" s="462">
        <v>280155</v>
      </c>
      <c r="H65" s="462">
        <v>455775</v>
      </c>
      <c r="I65" s="462">
        <v>607772</v>
      </c>
      <c r="J65" s="462">
        <v>735151</v>
      </c>
      <c r="K65" s="462">
        <v>692703</v>
      </c>
      <c r="L65" s="462">
        <v>617323</v>
      </c>
      <c r="M65" s="462">
        <v>512286</v>
      </c>
      <c r="N65" s="462">
        <v>513082</v>
      </c>
      <c r="O65" s="462">
        <v>531372</v>
      </c>
      <c r="P65" s="462">
        <v>601760</v>
      </c>
      <c r="Q65" s="462">
        <v>535572</v>
      </c>
      <c r="R65" s="462">
        <v>660998</v>
      </c>
      <c r="S65" s="462">
        <v>459159</v>
      </c>
      <c r="T65" s="462">
        <v>366394</v>
      </c>
      <c r="U65" s="350" t="s">
        <v>20</v>
      </c>
      <c r="V65" s="28" t="s">
        <v>20</v>
      </c>
      <c r="W65" s="38" t="s">
        <v>20</v>
      </c>
      <c r="X65" s="394" t="s">
        <v>20</v>
      </c>
      <c r="Y65" s="53" t="s">
        <v>20</v>
      </c>
      <c r="Z65" s="38" t="s">
        <v>20</v>
      </c>
      <c r="AA65" s="28" t="s">
        <v>20</v>
      </c>
      <c r="AB65" s="3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2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0</v>
      </c>
      <c r="E66" s="448">
        <v>20000</v>
      </c>
      <c r="F66" s="448">
        <v>120314</v>
      </c>
      <c r="G66" s="448">
        <v>142500</v>
      </c>
      <c r="H66" s="448">
        <v>265503</v>
      </c>
      <c r="I66" s="448">
        <v>390135</v>
      </c>
      <c r="J66" s="448">
        <v>588326</v>
      </c>
      <c r="K66" s="448">
        <v>669650</v>
      </c>
      <c r="L66" s="448">
        <v>652118</v>
      </c>
      <c r="M66" s="448">
        <v>703103</v>
      </c>
      <c r="N66" s="448">
        <v>658921</v>
      </c>
      <c r="O66" s="448">
        <v>636384</v>
      </c>
      <c r="P66" s="448">
        <v>690064</v>
      </c>
      <c r="Q66" s="448">
        <v>577353</v>
      </c>
      <c r="R66" s="448">
        <v>543518</v>
      </c>
      <c r="S66" s="448">
        <v>492825</v>
      </c>
      <c r="T66" s="448">
        <v>496712</v>
      </c>
      <c r="U66" s="94" t="s">
        <v>20</v>
      </c>
      <c r="V66" s="29" t="s">
        <v>20</v>
      </c>
      <c r="W66" s="39" t="s">
        <v>20</v>
      </c>
      <c r="X66" s="395" t="s">
        <v>20</v>
      </c>
      <c r="Y66" s="54" t="s">
        <v>20</v>
      </c>
      <c r="Z66" s="39" t="s">
        <v>20</v>
      </c>
      <c r="AA66" s="29" t="s">
        <v>20</v>
      </c>
      <c r="AB66" s="3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2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2400</v>
      </c>
      <c r="E67" s="354">
        <v>270935</v>
      </c>
      <c r="F67" s="354">
        <v>516172</v>
      </c>
      <c r="G67" s="354">
        <v>329823</v>
      </c>
      <c r="H67" s="354">
        <v>28461</v>
      </c>
      <c r="I67" s="354">
        <v>77247</v>
      </c>
      <c r="J67" s="354">
        <v>287639</v>
      </c>
      <c r="K67" s="354">
        <v>324668</v>
      </c>
      <c r="L67" s="354">
        <v>367449</v>
      </c>
      <c r="M67" s="354">
        <v>551882</v>
      </c>
      <c r="N67" s="354">
        <v>544179</v>
      </c>
      <c r="O67" s="354">
        <v>131260</v>
      </c>
      <c r="P67" s="354">
        <v>173039</v>
      </c>
      <c r="Q67" s="354">
        <v>132068</v>
      </c>
      <c r="R67" s="354">
        <v>132669</v>
      </c>
      <c r="S67" s="354">
        <v>132919</v>
      </c>
      <c r="T67" s="354">
        <v>133069</v>
      </c>
      <c r="U67" s="354">
        <v>133769</v>
      </c>
      <c r="V67" s="354">
        <v>224079</v>
      </c>
      <c r="W67" s="42">
        <v>224229</v>
      </c>
      <c r="X67" s="405">
        <v>124679</v>
      </c>
      <c r="Y67" s="59">
        <v>146877</v>
      </c>
      <c r="Z67" s="42">
        <v>170024</v>
      </c>
      <c r="AA67" s="32">
        <v>230235</v>
      </c>
      <c r="AB67" s="42">
        <v>309813</v>
      </c>
      <c r="AC67" s="387">
        <v>235012</v>
      </c>
      <c r="AD67" s="42">
        <v>165269</v>
      </c>
      <c r="AE67" s="42">
        <v>243387</v>
      </c>
      <c r="AF67" s="59">
        <v>202272</v>
      </c>
      <c r="AG67" s="42">
        <v>237080</v>
      </c>
      <c r="AH67" s="32">
        <v>433132</v>
      </c>
      <c r="AI67" s="32">
        <v>193747</v>
      </c>
      <c r="AJ67" s="32">
        <v>368468</v>
      </c>
      <c r="AK67" s="42">
        <v>407978</v>
      </c>
      <c r="AL67" s="42">
        <v>476189</v>
      </c>
      <c r="AM67" s="514">
        <v>670636</v>
      </c>
      <c r="AN67" s="91"/>
    </row>
    <row r="68" spans="2:40" ht="13.5">
      <c r="B68" s="4">
        <v>3</v>
      </c>
      <c r="C68" s="5" t="s">
        <v>43</v>
      </c>
      <c r="D68" s="353">
        <v>30000</v>
      </c>
      <c r="E68" s="353">
        <v>150052</v>
      </c>
      <c r="F68" s="353">
        <v>519013</v>
      </c>
      <c r="G68" s="353">
        <v>869538</v>
      </c>
      <c r="H68" s="353">
        <v>1151543</v>
      </c>
      <c r="I68" s="353">
        <v>1484934</v>
      </c>
      <c r="J68" s="353">
        <v>1641469</v>
      </c>
      <c r="K68" s="353">
        <v>1576697</v>
      </c>
      <c r="L68" s="353">
        <v>1590285</v>
      </c>
      <c r="M68" s="353">
        <v>1560411</v>
      </c>
      <c r="N68" s="353">
        <v>1489265</v>
      </c>
      <c r="O68" s="353">
        <v>1074842</v>
      </c>
      <c r="P68" s="353">
        <v>1219681</v>
      </c>
      <c r="Q68" s="353">
        <v>1257790</v>
      </c>
      <c r="R68" s="353">
        <v>1310712</v>
      </c>
      <c r="S68" s="353">
        <v>1036831</v>
      </c>
      <c r="T68" s="353">
        <v>1037490</v>
      </c>
      <c r="U68" s="353">
        <v>1058381</v>
      </c>
      <c r="V68" s="353">
        <v>885409</v>
      </c>
      <c r="W68" s="43">
        <v>770142</v>
      </c>
      <c r="X68" s="406">
        <v>1333501</v>
      </c>
      <c r="Y68" s="58">
        <v>1533244</v>
      </c>
      <c r="Z68" s="43">
        <v>2322797</v>
      </c>
      <c r="AA68" s="33">
        <v>2820817</v>
      </c>
      <c r="AB68" s="43">
        <v>2974032</v>
      </c>
      <c r="AC68" s="43">
        <v>3988573</v>
      </c>
      <c r="AD68" s="43">
        <v>3732503</v>
      </c>
      <c r="AE68" s="43">
        <v>2395959</v>
      </c>
      <c r="AF68" s="58">
        <v>2209710</v>
      </c>
      <c r="AG68" s="43">
        <v>2113553</v>
      </c>
      <c r="AH68" s="33">
        <v>2804982</v>
      </c>
      <c r="AI68" s="33">
        <v>2424836</v>
      </c>
      <c r="AJ68" s="33">
        <v>2296009</v>
      </c>
      <c r="AK68" s="43">
        <v>2152042</v>
      </c>
      <c r="AL68" s="43">
        <v>1805989</v>
      </c>
      <c r="AM68" s="551">
        <v>1813272</v>
      </c>
      <c r="AN68" s="84"/>
    </row>
    <row r="69" spans="2:40" ht="13.5">
      <c r="B69" s="4">
        <v>4</v>
      </c>
      <c r="C69" s="5" t="s">
        <v>45</v>
      </c>
      <c r="D69" s="353">
        <v>35816</v>
      </c>
      <c r="E69" s="353">
        <v>87206</v>
      </c>
      <c r="F69" s="353">
        <v>180708</v>
      </c>
      <c r="G69" s="353">
        <v>294904</v>
      </c>
      <c r="H69" s="353">
        <v>453412</v>
      </c>
      <c r="I69" s="353">
        <v>601727</v>
      </c>
      <c r="J69" s="353">
        <v>761150</v>
      </c>
      <c r="K69" s="353">
        <v>563455</v>
      </c>
      <c r="L69" s="353">
        <v>332248</v>
      </c>
      <c r="M69" s="353">
        <v>297590</v>
      </c>
      <c r="N69" s="353">
        <v>41259</v>
      </c>
      <c r="O69" s="353">
        <v>111318</v>
      </c>
      <c r="P69" s="353">
        <v>324678</v>
      </c>
      <c r="Q69" s="353">
        <v>332590</v>
      </c>
      <c r="R69" s="353">
        <v>332712</v>
      </c>
      <c r="S69" s="353">
        <v>307834</v>
      </c>
      <c r="T69" s="353">
        <v>292017</v>
      </c>
      <c r="U69" s="353">
        <v>222063</v>
      </c>
      <c r="V69" s="353">
        <v>142098</v>
      </c>
      <c r="W69" s="43">
        <v>112115</v>
      </c>
      <c r="X69" s="406">
        <v>112490</v>
      </c>
      <c r="Y69" s="58">
        <v>132758</v>
      </c>
      <c r="Z69" s="43">
        <v>133047</v>
      </c>
      <c r="AA69" s="33">
        <v>237291</v>
      </c>
      <c r="AB69" s="43">
        <v>306769</v>
      </c>
      <c r="AC69" s="43">
        <v>306217</v>
      </c>
      <c r="AD69" s="43">
        <v>286333</v>
      </c>
      <c r="AE69" s="43">
        <v>286415</v>
      </c>
      <c r="AF69" s="58">
        <v>286497</v>
      </c>
      <c r="AG69" s="43">
        <v>286579</v>
      </c>
      <c r="AH69" s="33">
        <v>332648</v>
      </c>
      <c r="AI69" s="33">
        <v>332716</v>
      </c>
      <c r="AJ69" s="33">
        <v>344044</v>
      </c>
      <c r="AK69" s="43">
        <v>358162</v>
      </c>
      <c r="AL69" s="43">
        <v>409046</v>
      </c>
      <c r="AM69" s="551">
        <v>394910</v>
      </c>
      <c r="AN69" s="84"/>
    </row>
    <row r="70" spans="2:40" ht="13.5">
      <c r="B70" s="4">
        <v>5</v>
      </c>
      <c r="C70" s="5" t="s">
        <v>46</v>
      </c>
      <c r="D70" s="353">
        <v>0</v>
      </c>
      <c r="E70" s="353">
        <v>109258</v>
      </c>
      <c r="F70" s="353">
        <v>262060</v>
      </c>
      <c r="G70" s="353">
        <v>522038</v>
      </c>
      <c r="H70" s="353">
        <v>752237</v>
      </c>
      <c r="I70" s="353">
        <v>575969</v>
      </c>
      <c r="J70" s="353">
        <v>743095</v>
      </c>
      <c r="K70" s="353">
        <v>850902</v>
      </c>
      <c r="L70" s="353">
        <v>927154</v>
      </c>
      <c r="M70" s="353">
        <v>910158</v>
      </c>
      <c r="N70" s="353">
        <v>865602</v>
      </c>
      <c r="O70" s="353">
        <v>819629</v>
      </c>
      <c r="P70" s="353">
        <v>888697</v>
      </c>
      <c r="Q70" s="353">
        <v>740083</v>
      </c>
      <c r="R70" s="353">
        <v>732085</v>
      </c>
      <c r="S70" s="353">
        <v>692193</v>
      </c>
      <c r="T70" s="353">
        <v>533796</v>
      </c>
      <c r="U70" s="353">
        <v>266531</v>
      </c>
      <c r="V70" s="353">
        <v>198912</v>
      </c>
      <c r="W70" s="43">
        <v>163956</v>
      </c>
      <c r="X70" s="406">
        <v>102307</v>
      </c>
      <c r="Y70" s="58">
        <v>101057</v>
      </c>
      <c r="Z70" s="43">
        <v>121113</v>
      </c>
      <c r="AA70" s="33">
        <v>126875</v>
      </c>
      <c r="AB70" s="43">
        <v>127297</v>
      </c>
      <c r="AC70" s="43">
        <v>126688</v>
      </c>
      <c r="AD70" s="43">
        <v>126725</v>
      </c>
      <c r="AE70" s="43">
        <v>126760</v>
      </c>
      <c r="AF70" s="58">
        <v>126796</v>
      </c>
      <c r="AG70" s="43">
        <v>126827</v>
      </c>
      <c r="AH70" s="33">
        <v>137146</v>
      </c>
      <c r="AI70" s="33">
        <v>142160</v>
      </c>
      <c r="AJ70" s="33">
        <v>159802</v>
      </c>
      <c r="AK70" s="43">
        <v>187812</v>
      </c>
      <c r="AL70" s="43">
        <v>190061</v>
      </c>
      <c r="AM70" s="551">
        <v>151925</v>
      </c>
      <c r="AN70" s="84"/>
    </row>
    <row r="71" spans="2:40" ht="14.25" thickBot="1">
      <c r="B71" s="22">
        <v>6</v>
      </c>
      <c r="C71" s="23" t="s">
        <v>65</v>
      </c>
      <c r="D71" s="365">
        <v>0</v>
      </c>
      <c r="E71" s="365">
        <v>140000</v>
      </c>
      <c r="F71" s="365">
        <v>287043</v>
      </c>
      <c r="G71" s="365">
        <v>445757</v>
      </c>
      <c r="H71" s="365">
        <v>671528</v>
      </c>
      <c r="I71" s="365">
        <v>758634</v>
      </c>
      <c r="J71" s="365">
        <v>1020610</v>
      </c>
      <c r="K71" s="365">
        <v>1043221</v>
      </c>
      <c r="L71" s="365">
        <v>1062768</v>
      </c>
      <c r="M71" s="365">
        <v>1081780</v>
      </c>
      <c r="N71" s="365">
        <v>783735</v>
      </c>
      <c r="O71" s="365">
        <v>782150</v>
      </c>
      <c r="P71" s="365">
        <v>849070</v>
      </c>
      <c r="Q71" s="365">
        <v>789982</v>
      </c>
      <c r="R71" s="365">
        <v>777158</v>
      </c>
      <c r="S71" s="365">
        <v>776881</v>
      </c>
      <c r="T71" s="365">
        <v>775551</v>
      </c>
      <c r="U71" s="365">
        <v>812208</v>
      </c>
      <c r="V71" s="365">
        <v>812210</v>
      </c>
      <c r="W71" s="77">
        <v>913630</v>
      </c>
      <c r="X71" s="411">
        <v>1014624</v>
      </c>
      <c r="Y71" s="78">
        <v>1244681</v>
      </c>
      <c r="Z71" s="77">
        <v>1216183</v>
      </c>
      <c r="AA71" s="74">
        <v>1258685</v>
      </c>
      <c r="AB71" s="77">
        <v>1359970</v>
      </c>
      <c r="AC71" s="77">
        <v>1612450</v>
      </c>
      <c r="AD71" s="77">
        <v>1414178</v>
      </c>
      <c r="AE71" s="77">
        <v>1414777</v>
      </c>
      <c r="AF71" s="78">
        <v>1571838</v>
      </c>
      <c r="AG71" s="77">
        <v>1581382</v>
      </c>
      <c r="AH71" s="74">
        <v>1591082</v>
      </c>
      <c r="AI71" s="74">
        <v>1694449</v>
      </c>
      <c r="AJ71" s="74">
        <v>1901057</v>
      </c>
      <c r="AK71" s="77">
        <v>1908066</v>
      </c>
      <c r="AL71" s="77">
        <v>2066083</v>
      </c>
      <c r="AM71" s="552">
        <v>2224097</v>
      </c>
      <c r="AN71" s="84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75"/>
      <c r="X72" s="410"/>
      <c r="Y72" s="76"/>
      <c r="Z72" s="75"/>
      <c r="AA72" s="73"/>
      <c r="AB72" s="75"/>
      <c r="AC72" s="75"/>
      <c r="AD72" s="75"/>
      <c r="AE72" s="75"/>
      <c r="AF72" s="76"/>
      <c r="AG72" s="75"/>
      <c r="AH72" s="73"/>
      <c r="AI72" s="73"/>
      <c r="AJ72" s="73"/>
      <c r="AK72" s="75"/>
      <c r="AL72" s="75"/>
      <c r="AM72" s="515"/>
      <c r="AN72" s="91"/>
    </row>
    <row r="73" spans="2:40" ht="14.25" thickBot="1">
      <c r="B73" s="24"/>
      <c r="C73" s="25" t="s">
        <v>95</v>
      </c>
      <c r="D73" s="356">
        <f aca="true" t="shared" si="0" ref="D73:S73">SUM(D5,D11,D14,D21,D28,D29,D31,D40,D43,D48,D51,D55,D56,D60)</f>
        <v>9350311</v>
      </c>
      <c r="E73" s="356">
        <f t="shared" si="0"/>
        <v>14197562</v>
      </c>
      <c r="F73" s="356">
        <f t="shared" si="0"/>
        <v>17512130</v>
      </c>
      <c r="G73" s="356">
        <f t="shared" si="0"/>
        <v>19963788</v>
      </c>
      <c r="H73" s="356">
        <f t="shared" si="0"/>
        <v>24328866</v>
      </c>
      <c r="I73" s="356">
        <f t="shared" si="0"/>
        <v>25858087</v>
      </c>
      <c r="J73" s="356">
        <f t="shared" si="0"/>
        <v>29004171</v>
      </c>
      <c r="K73" s="356">
        <f t="shared" si="0"/>
        <v>30174940</v>
      </c>
      <c r="L73" s="356">
        <f t="shared" si="0"/>
        <v>31363936</v>
      </c>
      <c r="M73" s="356">
        <f t="shared" si="0"/>
        <v>31570198</v>
      </c>
      <c r="N73" s="356">
        <f t="shared" si="0"/>
        <v>30214667</v>
      </c>
      <c r="O73" s="356">
        <f t="shared" si="0"/>
        <v>30991839</v>
      </c>
      <c r="P73" s="356">
        <f t="shared" si="0"/>
        <v>41744422</v>
      </c>
      <c r="Q73" s="356">
        <f t="shared" si="0"/>
        <v>34940216</v>
      </c>
      <c r="R73" s="356">
        <f t="shared" si="0"/>
        <v>36802838</v>
      </c>
      <c r="S73" s="356">
        <f t="shared" si="0"/>
        <v>33478580</v>
      </c>
      <c r="T73" s="356">
        <f>SUM(T5,T11,T14,T21,T28,T29,T31,T40,T43,T48,T51,T54,T60)</f>
        <v>32900715</v>
      </c>
      <c r="U73" s="356">
        <f>SUM(U4,U10,U14,U20,U28,U29,U31,U39,U42,U47,U51,U54,U59)</f>
        <v>34554527</v>
      </c>
      <c r="V73" s="356">
        <f>SUM(V4,V10,V13,V20,V28:V30,V39,V42,V47,V51,V54,V59)</f>
        <v>39027832</v>
      </c>
      <c r="W73" s="45">
        <f>SUM(W4,W10,W13,W20,W28:W30,W39,W42,W47,W51,W54,W59)</f>
        <v>39994916</v>
      </c>
      <c r="X73" s="408">
        <f>SUM(X4,X10,X13,X20,X28:X30,X39,X42,X47,X50,X54,X59)</f>
        <v>37194542</v>
      </c>
      <c r="Y73" s="61">
        <f>SUM(Y4,Y10,Y13,Y20,Y28:Y30,Y39,Y42,Y47,Y50,Y54,Y59)</f>
        <v>39365151</v>
      </c>
      <c r="Z73" s="45">
        <f>SUM(Z4,Z10,Z13,Z20,Z28:Z30,Z39,Z42,Z47,Z50,Z54,Z59)</f>
        <v>41081120</v>
      </c>
      <c r="AA73" s="35">
        <f aca="true" t="shared" si="1" ref="AA73:AF73">SUM(AA4,AA10,AA13,AA20,AA28:AA30,AA39,AA42,AA47,AA50,AA54,AA59)</f>
        <v>44695301</v>
      </c>
      <c r="AB73" s="45">
        <f t="shared" si="1"/>
        <v>54340058</v>
      </c>
      <c r="AC73" s="45">
        <f t="shared" si="1"/>
        <v>57544136</v>
      </c>
      <c r="AD73" s="45">
        <f t="shared" si="1"/>
        <v>63857721</v>
      </c>
      <c r="AE73" s="45">
        <f t="shared" si="1"/>
        <v>68037599</v>
      </c>
      <c r="AF73" s="61">
        <f t="shared" si="1"/>
        <v>71908695</v>
      </c>
      <c r="AG73" s="45">
        <f>SUM(AG4,AG10,AG13,AG20,AG28:AG30,AG39,AG42,AG47,AG50,AG54,AG59)</f>
        <v>72855752</v>
      </c>
      <c r="AH73" s="35">
        <v>70788755</v>
      </c>
      <c r="AI73" s="35">
        <v>70356870</v>
      </c>
      <c r="AJ73" s="35">
        <v>69246046</v>
      </c>
      <c r="AK73" s="45">
        <v>67128187</v>
      </c>
      <c r="AL73" s="45">
        <v>71273438</v>
      </c>
      <c r="AM73" s="516">
        <v>88107930</v>
      </c>
      <c r="AN73" s="92"/>
    </row>
    <row r="74" spans="2:40" ht="14.25" thickBot="1">
      <c r="B74" s="24"/>
      <c r="C74" s="25" t="s">
        <v>72</v>
      </c>
      <c r="D74" s="356">
        <f aca="true" t="shared" si="2" ref="D74:S74">SUM(D6:D9,D12,D15:D19,D22:D27,D32:D38,D41,D44:D46,D49,D52:D53,D57:D58,D61,D63:D71)</f>
        <v>4537750</v>
      </c>
      <c r="E74" s="356">
        <f t="shared" si="2"/>
        <v>7298273</v>
      </c>
      <c r="F74" s="356">
        <f t="shared" si="2"/>
        <v>12620126</v>
      </c>
      <c r="G74" s="356">
        <f t="shared" si="2"/>
        <v>17875107</v>
      </c>
      <c r="H74" s="356">
        <f t="shared" si="2"/>
        <v>22438860</v>
      </c>
      <c r="I74" s="356">
        <f t="shared" si="2"/>
        <v>27341308</v>
      </c>
      <c r="J74" s="356">
        <f t="shared" si="2"/>
        <v>31058097</v>
      </c>
      <c r="K74" s="356">
        <f t="shared" si="2"/>
        <v>31462730</v>
      </c>
      <c r="L74" s="356">
        <f t="shared" si="2"/>
        <v>30730923</v>
      </c>
      <c r="M74" s="356">
        <f t="shared" si="2"/>
        <v>29767311</v>
      </c>
      <c r="N74" s="356">
        <f t="shared" si="2"/>
        <v>26526295</v>
      </c>
      <c r="O74" s="356">
        <f t="shared" si="2"/>
        <v>24608673</v>
      </c>
      <c r="P74" s="356">
        <f t="shared" si="2"/>
        <v>26289801</v>
      </c>
      <c r="Q74" s="356">
        <f t="shared" si="2"/>
        <v>22990696</v>
      </c>
      <c r="R74" s="356">
        <f t="shared" si="2"/>
        <v>22577233</v>
      </c>
      <c r="S74" s="356">
        <f t="shared" si="2"/>
        <v>19899522</v>
      </c>
      <c r="T74" s="356">
        <f>SUM(T6:T9,T12,T15:T19,T22:T27,T32:T38,T41,T44:T46,T49,T52:T53,T61,T63:T71)</f>
        <v>17744220</v>
      </c>
      <c r="U74" s="356">
        <f>SUM(U15:U19,U32:U38,U52:U53,U62,U67:U71)</f>
        <v>7815662</v>
      </c>
      <c r="V74" s="356">
        <f>SUM(V19,V52:V53,V62,V67:V71)</f>
        <v>3088217</v>
      </c>
      <c r="W74" s="45">
        <f>SUM(W19,W52:W53,W62,W67:W71)</f>
        <v>2878858</v>
      </c>
      <c r="X74" s="408">
        <f>SUM(X19,X62,X67:X71)</f>
        <v>3325240</v>
      </c>
      <c r="Y74" s="61">
        <f>SUM(Y19,Y62,Y67:Y71)</f>
        <v>4120241</v>
      </c>
      <c r="Z74" s="45">
        <f>SUM(Z62,Z67:Z71)</f>
        <v>4749881</v>
      </c>
      <c r="AA74" s="35">
        <f aca="true" t="shared" si="3" ref="AA74:AF74">SUM(AA62,AA67:AA71)</f>
        <v>5643132</v>
      </c>
      <c r="AB74" s="45">
        <f t="shared" si="3"/>
        <v>5974397</v>
      </c>
      <c r="AC74" s="45">
        <f t="shared" si="3"/>
        <v>7126783</v>
      </c>
      <c r="AD74" s="45">
        <f t="shared" si="3"/>
        <v>6591953</v>
      </c>
      <c r="AE74" s="45">
        <f t="shared" si="3"/>
        <v>5378736</v>
      </c>
      <c r="AF74" s="61">
        <f t="shared" si="3"/>
        <v>5276813</v>
      </c>
      <c r="AG74" s="45">
        <f>SUM(AG62,AG67:AG71)</f>
        <v>5273439</v>
      </c>
      <c r="AH74" s="35">
        <v>6148622</v>
      </c>
      <c r="AI74" s="35">
        <v>6163990</v>
      </c>
      <c r="AJ74" s="35">
        <v>6937731</v>
      </c>
      <c r="AK74" s="45">
        <v>6882493</v>
      </c>
      <c r="AL74" s="45">
        <v>6855005</v>
      </c>
      <c r="AM74" s="516">
        <v>7225308</v>
      </c>
      <c r="AN74" s="92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44"/>
      <c r="X75" s="407"/>
      <c r="Y75" s="60"/>
      <c r="Z75" s="44"/>
      <c r="AA75" s="34"/>
      <c r="AB75" s="44"/>
      <c r="AC75" s="44"/>
      <c r="AD75" s="44"/>
      <c r="AE75" s="44"/>
      <c r="AF75" s="60"/>
      <c r="AG75" s="44"/>
      <c r="AH75" s="34"/>
      <c r="AI75" s="34"/>
      <c r="AJ75" s="34"/>
      <c r="AK75" s="44"/>
      <c r="AL75" s="44"/>
      <c r="AM75" s="517"/>
      <c r="AN75" s="91"/>
    </row>
    <row r="76" spans="2:40" ht="14.25" thickBot="1">
      <c r="B76" s="24"/>
      <c r="C76" s="25" t="s">
        <v>73</v>
      </c>
      <c r="D76" s="356">
        <f aca="true" t="shared" si="4" ref="D76:S76">SUM(D73:D74)</f>
        <v>13888061</v>
      </c>
      <c r="E76" s="356">
        <f t="shared" si="4"/>
        <v>21495835</v>
      </c>
      <c r="F76" s="356">
        <f t="shared" si="4"/>
        <v>30132256</v>
      </c>
      <c r="G76" s="356">
        <f t="shared" si="4"/>
        <v>37838895</v>
      </c>
      <c r="H76" s="356">
        <f t="shared" si="4"/>
        <v>46767726</v>
      </c>
      <c r="I76" s="356">
        <f t="shared" si="4"/>
        <v>53199395</v>
      </c>
      <c r="J76" s="356">
        <f t="shared" si="4"/>
        <v>60062268</v>
      </c>
      <c r="K76" s="356">
        <f t="shared" si="4"/>
        <v>61637670</v>
      </c>
      <c r="L76" s="356">
        <f t="shared" si="4"/>
        <v>62094859</v>
      </c>
      <c r="M76" s="356">
        <f t="shared" si="4"/>
        <v>61337509</v>
      </c>
      <c r="N76" s="356">
        <f t="shared" si="4"/>
        <v>56740962</v>
      </c>
      <c r="O76" s="356">
        <f t="shared" si="4"/>
        <v>55600512</v>
      </c>
      <c r="P76" s="356">
        <f t="shared" si="4"/>
        <v>68034223</v>
      </c>
      <c r="Q76" s="356">
        <f t="shared" si="4"/>
        <v>57930912</v>
      </c>
      <c r="R76" s="356">
        <f t="shared" si="4"/>
        <v>59380071</v>
      </c>
      <c r="S76" s="356">
        <f t="shared" si="4"/>
        <v>53378102</v>
      </c>
      <c r="T76" s="356">
        <f>SUM(T73,T74)</f>
        <v>50644935</v>
      </c>
      <c r="U76" s="356">
        <f aca="true" t="shared" si="5" ref="U76:Z76">SUM(U73:U74)</f>
        <v>42370189</v>
      </c>
      <c r="V76" s="356">
        <f t="shared" si="5"/>
        <v>42116049</v>
      </c>
      <c r="W76" s="45">
        <f t="shared" si="5"/>
        <v>42873774</v>
      </c>
      <c r="X76" s="408">
        <f t="shared" si="5"/>
        <v>40519782</v>
      </c>
      <c r="Y76" s="61">
        <f t="shared" si="5"/>
        <v>43485392</v>
      </c>
      <c r="Z76" s="45">
        <f t="shared" si="5"/>
        <v>45831001</v>
      </c>
      <c r="AA76" s="35">
        <f aca="true" t="shared" si="6" ref="AA76:AF76">SUM(AA73:AA74)</f>
        <v>50338433</v>
      </c>
      <c r="AB76" s="45">
        <f t="shared" si="6"/>
        <v>60314455</v>
      </c>
      <c r="AC76" s="45">
        <f t="shared" si="6"/>
        <v>64670919</v>
      </c>
      <c r="AD76" s="45">
        <f t="shared" si="6"/>
        <v>70449674</v>
      </c>
      <c r="AE76" s="45">
        <f t="shared" si="6"/>
        <v>73416335</v>
      </c>
      <c r="AF76" s="61">
        <f t="shared" si="6"/>
        <v>77185508</v>
      </c>
      <c r="AG76" s="45">
        <f>SUM(AG73:AG74)</f>
        <v>78129191</v>
      </c>
      <c r="AH76" s="35">
        <v>76937377</v>
      </c>
      <c r="AI76" s="35">
        <v>76520860</v>
      </c>
      <c r="AJ76" s="35">
        <v>76183777</v>
      </c>
      <c r="AK76" s="45">
        <v>74010680</v>
      </c>
      <c r="AL76" s="45">
        <v>78128443</v>
      </c>
      <c r="AM76" s="516">
        <v>95333238</v>
      </c>
      <c r="AN76" s="92"/>
    </row>
    <row r="77" spans="2:4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86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5"/>
  <sheetViews>
    <sheetView view="pageBreakPreview" zoomScale="90" zoomScaleNormal="60" zoomScaleSheetLayoutView="90" zoomScalePageLayoutView="0" workbookViewId="0" topLeftCell="A1">
      <pane xSplit="3" ySplit="3" topLeftCell="A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Y28" sqref="AY28"/>
    </sheetView>
  </sheetViews>
  <sheetFormatPr defaultColWidth="9.00390625" defaultRowHeight="13.5"/>
  <cols>
    <col min="1" max="1" width="2.75390625" style="0" customWidth="1"/>
    <col min="3" max="3" width="13.125" style="0" customWidth="1"/>
    <col min="40" max="40" width="2.375" style="0" customWidth="1"/>
  </cols>
  <sheetData>
    <row r="1" spans="2:40" ht="18">
      <c r="B1" s="79" t="s">
        <v>133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</row>
    <row r="3" spans="2:40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150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148</v>
      </c>
      <c r="U3" s="112" t="s">
        <v>149</v>
      </c>
      <c r="V3" s="112" t="s">
        <v>79</v>
      </c>
      <c r="W3" s="112" t="s">
        <v>80</v>
      </c>
      <c r="X3" s="112" t="s">
        <v>81</v>
      </c>
      <c r="Y3" s="112" t="s">
        <v>82</v>
      </c>
      <c r="Z3" s="113" t="s">
        <v>83</v>
      </c>
      <c r="AA3" s="112" t="s">
        <v>84</v>
      </c>
      <c r="AB3" s="113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2" t="s">
        <v>163</v>
      </c>
      <c r="AK3" s="113" t="s">
        <v>165</v>
      </c>
      <c r="AL3" s="113" t="s">
        <v>3</v>
      </c>
      <c r="AM3" s="501" t="s">
        <v>167</v>
      </c>
      <c r="AN3" s="115"/>
    </row>
    <row r="4" spans="2:40" ht="13.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20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66" t="s">
        <v>20</v>
      </c>
      <c r="U4" s="466">
        <v>14305834</v>
      </c>
      <c r="V4" s="377">
        <v>15236150</v>
      </c>
      <c r="W4" s="117">
        <v>16098549</v>
      </c>
      <c r="X4" s="117">
        <v>15073769</v>
      </c>
      <c r="Y4" s="117">
        <v>14629101</v>
      </c>
      <c r="Z4" s="118">
        <v>14765047</v>
      </c>
      <c r="AA4" s="117">
        <v>16172494</v>
      </c>
      <c r="AB4" s="118">
        <v>20868588</v>
      </c>
      <c r="AC4" s="118">
        <v>21664395</v>
      </c>
      <c r="AD4" s="118">
        <v>23005113</v>
      </c>
      <c r="AE4" s="118">
        <v>20649356</v>
      </c>
      <c r="AF4" s="119">
        <v>19339046</v>
      </c>
      <c r="AG4" s="118">
        <v>16810841</v>
      </c>
      <c r="AH4" s="117">
        <v>16169904</v>
      </c>
      <c r="AI4" s="117">
        <v>14089167</v>
      </c>
      <c r="AJ4" s="117">
        <v>12665426</v>
      </c>
      <c r="AK4" s="118">
        <v>12091385</v>
      </c>
      <c r="AL4" s="118">
        <v>14662184</v>
      </c>
      <c r="AM4" s="502">
        <v>27079803</v>
      </c>
      <c r="AN4" s="120"/>
    </row>
    <row r="5" spans="2:40" ht="13.5">
      <c r="B5" s="7"/>
      <c r="C5" s="8" t="s">
        <v>15</v>
      </c>
      <c r="D5" s="441">
        <v>1953063</v>
      </c>
      <c r="E5" s="441">
        <v>2122063</v>
      </c>
      <c r="F5" s="441">
        <v>4551380</v>
      </c>
      <c r="G5" s="441">
        <v>7595529</v>
      </c>
      <c r="H5" s="441">
        <v>12483356</v>
      </c>
      <c r="I5" s="441">
        <v>13402858</v>
      </c>
      <c r="J5" s="441">
        <v>12908907</v>
      </c>
      <c r="K5" s="441">
        <v>13552054</v>
      </c>
      <c r="L5" s="441">
        <v>13310314</v>
      </c>
      <c r="M5" s="441">
        <v>13779015</v>
      </c>
      <c r="N5" s="441">
        <v>12909040</v>
      </c>
      <c r="O5" s="441">
        <v>12658464</v>
      </c>
      <c r="P5" s="441">
        <v>12765098</v>
      </c>
      <c r="Q5" s="441">
        <v>10044042</v>
      </c>
      <c r="R5" s="441">
        <v>11492984</v>
      </c>
      <c r="S5" s="441">
        <v>12252029</v>
      </c>
      <c r="T5" s="460">
        <v>13484827</v>
      </c>
      <c r="U5" s="27" t="s">
        <v>20</v>
      </c>
      <c r="V5" s="27" t="s">
        <v>20</v>
      </c>
      <c r="W5" s="27" t="s">
        <v>20</v>
      </c>
      <c r="X5" s="27" t="s">
        <v>20</v>
      </c>
      <c r="Y5" s="27" t="s">
        <v>20</v>
      </c>
      <c r="Z5" s="37" t="s">
        <v>20</v>
      </c>
      <c r="AA5" s="2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27" t="s">
        <v>20</v>
      </c>
      <c r="AK5" s="37" t="s">
        <v>20</v>
      </c>
      <c r="AL5" s="37" t="s">
        <v>20</v>
      </c>
      <c r="AM5" s="503" t="s">
        <v>20</v>
      </c>
      <c r="AN5" s="82"/>
    </row>
    <row r="6" spans="2:40" ht="13.5">
      <c r="B6" s="9"/>
      <c r="C6" s="10" t="s">
        <v>55</v>
      </c>
      <c r="D6" s="442">
        <v>241048</v>
      </c>
      <c r="E6" s="442">
        <v>271910</v>
      </c>
      <c r="F6" s="442">
        <v>391280</v>
      </c>
      <c r="G6" s="442">
        <v>495938</v>
      </c>
      <c r="H6" s="442">
        <v>647763</v>
      </c>
      <c r="I6" s="442">
        <v>829492</v>
      </c>
      <c r="J6" s="442">
        <v>907967</v>
      </c>
      <c r="K6" s="442">
        <v>899865</v>
      </c>
      <c r="L6" s="442">
        <v>839496</v>
      </c>
      <c r="M6" s="442">
        <v>777164</v>
      </c>
      <c r="N6" s="442">
        <v>670192</v>
      </c>
      <c r="O6" s="442">
        <v>613067</v>
      </c>
      <c r="P6" s="442">
        <v>660392</v>
      </c>
      <c r="Q6" s="442">
        <v>554781</v>
      </c>
      <c r="R6" s="442">
        <v>401592</v>
      </c>
      <c r="S6" s="442">
        <v>395888</v>
      </c>
      <c r="T6" s="352">
        <v>212812</v>
      </c>
      <c r="U6" s="28" t="s">
        <v>20</v>
      </c>
      <c r="V6" s="28" t="s">
        <v>20</v>
      </c>
      <c r="W6" s="28" t="s">
        <v>20</v>
      </c>
      <c r="X6" s="28" t="s">
        <v>20</v>
      </c>
      <c r="Y6" s="28" t="s">
        <v>20</v>
      </c>
      <c r="Z6" s="38" t="s">
        <v>20</v>
      </c>
      <c r="AA6" s="2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28" t="s">
        <v>20</v>
      </c>
      <c r="AK6" s="38" t="s">
        <v>20</v>
      </c>
      <c r="AL6" s="38" t="s">
        <v>20</v>
      </c>
      <c r="AM6" s="504" t="s">
        <v>20</v>
      </c>
      <c r="AN6" s="83"/>
    </row>
    <row r="7" spans="2:40" ht="13.5">
      <c r="B7" s="9"/>
      <c r="C7" s="10" t="s">
        <v>56</v>
      </c>
      <c r="D7" s="442">
        <v>1683648</v>
      </c>
      <c r="E7" s="442">
        <v>1890647</v>
      </c>
      <c r="F7" s="442">
        <v>2157438</v>
      </c>
      <c r="G7" s="442">
        <v>2390332</v>
      </c>
      <c r="H7" s="442">
        <v>2575606</v>
      </c>
      <c r="I7" s="442">
        <v>2606999</v>
      </c>
      <c r="J7" s="442">
        <v>2769462</v>
      </c>
      <c r="K7" s="442">
        <v>1829566</v>
      </c>
      <c r="L7" s="442">
        <v>1815168</v>
      </c>
      <c r="M7" s="442">
        <v>1931685</v>
      </c>
      <c r="N7" s="442">
        <v>1940951</v>
      </c>
      <c r="O7" s="442">
        <v>1814091</v>
      </c>
      <c r="P7" s="442">
        <v>1969998</v>
      </c>
      <c r="Q7" s="442">
        <v>2072505</v>
      </c>
      <c r="R7" s="442">
        <v>2197377</v>
      </c>
      <c r="S7" s="442">
        <v>2032906</v>
      </c>
      <c r="T7" s="352">
        <v>1581479</v>
      </c>
      <c r="U7" s="28" t="s">
        <v>20</v>
      </c>
      <c r="V7" s="28" t="s">
        <v>20</v>
      </c>
      <c r="W7" s="28" t="s">
        <v>20</v>
      </c>
      <c r="X7" s="28" t="s">
        <v>20</v>
      </c>
      <c r="Y7" s="28" t="s">
        <v>20</v>
      </c>
      <c r="Z7" s="38" t="s">
        <v>20</v>
      </c>
      <c r="AA7" s="28" t="s">
        <v>20</v>
      </c>
      <c r="AB7" s="3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28" t="s">
        <v>20</v>
      </c>
      <c r="AK7" s="38" t="s">
        <v>20</v>
      </c>
      <c r="AL7" s="38" t="s">
        <v>20</v>
      </c>
      <c r="AM7" s="504" t="s">
        <v>20</v>
      </c>
      <c r="AN7" s="83"/>
    </row>
    <row r="8" spans="2:40" ht="13.5">
      <c r="B8" s="9"/>
      <c r="C8" s="10" t="s">
        <v>57</v>
      </c>
      <c r="D8" s="442">
        <v>97722</v>
      </c>
      <c r="E8" s="442">
        <v>183830</v>
      </c>
      <c r="F8" s="442">
        <v>497186</v>
      </c>
      <c r="G8" s="442">
        <v>820489</v>
      </c>
      <c r="H8" s="442">
        <v>1021649</v>
      </c>
      <c r="I8" s="442">
        <v>1113590</v>
      </c>
      <c r="J8" s="442">
        <v>1093706</v>
      </c>
      <c r="K8" s="442">
        <v>1094320</v>
      </c>
      <c r="L8" s="442">
        <v>956490</v>
      </c>
      <c r="M8" s="442">
        <v>1009322</v>
      </c>
      <c r="N8" s="442">
        <v>897577</v>
      </c>
      <c r="O8" s="442">
        <v>819550</v>
      </c>
      <c r="P8" s="442">
        <v>891931</v>
      </c>
      <c r="Q8" s="442">
        <v>585489</v>
      </c>
      <c r="R8" s="442">
        <v>554269</v>
      </c>
      <c r="S8" s="442">
        <v>311247</v>
      </c>
      <c r="T8" s="352">
        <v>334173</v>
      </c>
      <c r="U8" s="28" t="s">
        <v>20</v>
      </c>
      <c r="V8" s="28" t="s">
        <v>20</v>
      </c>
      <c r="W8" s="28" t="s">
        <v>20</v>
      </c>
      <c r="X8" s="28" t="s">
        <v>20</v>
      </c>
      <c r="Y8" s="28" t="s">
        <v>20</v>
      </c>
      <c r="Z8" s="38" t="s">
        <v>20</v>
      </c>
      <c r="AA8" s="28" t="s">
        <v>20</v>
      </c>
      <c r="AB8" s="3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28" t="s">
        <v>20</v>
      </c>
      <c r="AK8" s="38" t="s">
        <v>20</v>
      </c>
      <c r="AL8" s="38" t="s">
        <v>20</v>
      </c>
      <c r="AM8" s="504" t="s">
        <v>20</v>
      </c>
      <c r="AN8" s="83"/>
    </row>
    <row r="9" spans="2:40" ht="13.5">
      <c r="B9" s="4"/>
      <c r="C9" s="11" t="s">
        <v>58</v>
      </c>
      <c r="D9" s="443">
        <v>461408</v>
      </c>
      <c r="E9" s="443">
        <v>481815</v>
      </c>
      <c r="F9" s="443">
        <v>669049</v>
      </c>
      <c r="G9" s="443">
        <v>867965</v>
      </c>
      <c r="H9" s="443">
        <v>921620</v>
      </c>
      <c r="I9" s="443">
        <v>820355</v>
      </c>
      <c r="J9" s="443">
        <v>949951</v>
      </c>
      <c r="K9" s="443">
        <v>989920</v>
      </c>
      <c r="L9" s="443">
        <v>996238</v>
      </c>
      <c r="M9" s="443">
        <v>844635</v>
      </c>
      <c r="N9" s="443">
        <v>919355</v>
      </c>
      <c r="O9" s="443">
        <v>1043639</v>
      </c>
      <c r="P9" s="443">
        <v>1327549</v>
      </c>
      <c r="Q9" s="443">
        <v>1368870</v>
      </c>
      <c r="R9" s="443">
        <v>1391258</v>
      </c>
      <c r="S9" s="443">
        <v>1358079</v>
      </c>
      <c r="T9" s="467">
        <v>1245734</v>
      </c>
      <c r="U9" s="29" t="s">
        <v>20</v>
      </c>
      <c r="V9" s="29" t="s">
        <v>20</v>
      </c>
      <c r="W9" s="29" t="s">
        <v>20</v>
      </c>
      <c r="X9" s="29" t="s">
        <v>20</v>
      </c>
      <c r="Y9" s="29" t="s">
        <v>20</v>
      </c>
      <c r="Z9" s="39" t="s">
        <v>20</v>
      </c>
      <c r="AA9" s="29" t="s">
        <v>20</v>
      </c>
      <c r="AB9" s="3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29" t="s">
        <v>20</v>
      </c>
      <c r="AK9" s="39" t="s">
        <v>20</v>
      </c>
      <c r="AL9" s="39" t="s">
        <v>20</v>
      </c>
      <c r="AM9" s="505" t="s">
        <v>20</v>
      </c>
      <c r="AN9" s="83"/>
    </row>
    <row r="10" spans="2:40" ht="13.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57" t="s">
        <v>20</v>
      </c>
      <c r="U10" s="457">
        <v>7711289</v>
      </c>
      <c r="V10" s="130">
        <v>7621092</v>
      </c>
      <c r="W10" s="122">
        <v>7731725</v>
      </c>
      <c r="X10" s="122">
        <v>6531218</v>
      </c>
      <c r="Y10" s="122">
        <v>6368052</v>
      </c>
      <c r="Z10" s="123">
        <v>5718539</v>
      </c>
      <c r="AA10" s="122">
        <v>6426159</v>
      </c>
      <c r="AB10" s="123">
        <v>7053507</v>
      </c>
      <c r="AC10" s="123">
        <v>6939403</v>
      </c>
      <c r="AD10" s="123">
        <v>8769136</v>
      </c>
      <c r="AE10" s="123">
        <v>11615423</v>
      </c>
      <c r="AF10" s="124">
        <v>12002201</v>
      </c>
      <c r="AG10" s="123">
        <v>12962517</v>
      </c>
      <c r="AH10" s="122">
        <v>13265003</v>
      </c>
      <c r="AI10" s="122">
        <v>13022440</v>
      </c>
      <c r="AJ10" s="122">
        <v>12639611</v>
      </c>
      <c r="AK10" s="123">
        <v>11966763</v>
      </c>
      <c r="AL10" s="123">
        <v>13065224</v>
      </c>
      <c r="AM10" s="506">
        <v>14337982</v>
      </c>
      <c r="AN10" s="125"/>
    </row>
    <row r="11" spans="2:40" ht="13.5">
      <c r="B11" s="12"/>
      <c r="C11" s="8" t="s">
        <v>16</v>
      </c>
      <c r="D11" s="441">
        <v>1073831</v>
      </c>
      <c r="E11" s="441">
        <v>1592001</v>
      </c>
      <c r="F11" s="441">
        <v>2570410</v>
      </c>
      <c r="G11" s="441">
        <v>3841447</v>
      </c>
      <c r="H11" s="441">
        <v>5037250</v>
      </c>
      <c r="I11" s="441">
        <v>6225626</v>
      </c>
      <c r="J11" s="441">
        <v>6757633</v>
      </c>
      <c r="K11" s="441">
        <v>6730264</v>
      </c>
      <c r="L11" s="441">
        <v>7328591</v>
      </c>
      <c r="M11" s="441">
        <v>7273190</v>
      </c>
      <c r="N11" s="441">
        <v>6759136</v>
      </c>
      <c r="O11" s="441">
        <v>5912555</v>
      </c>
      <c r="P11" s="441">
        <v>6893598</v>
      </c>
      <c r="Q11" s="441">
        <v>6300726</v>
      </c>
      <c r="R11" s="441">
        <v>6451046</v>
      </c>
      <c r="S11" s="441">
        <v>6528071</v>
      </c>
      <c r="T11" s="460">
        <v>6805764</v>
      </c>
      <c r="U11" s="27" t="s">
        <v>20</v>
      </c>
      <c r="V11" s="27" t="s">
        <v>20</v>
      </c>
      <c r="W11" s="27" t="s">
        <v>20</v>
      </c>
      <c r="X11" s="27" t="s">
        <v>20</v>
      </c>
      <c r="Y11" s="27" t="s">
        <v>20</v>
      </c>
      <c r="Z11" s="37" t="s">
        <v>20</v>
      </c>
      <c r="AA11" s="27" t="s">
        <v>20</v>
      </c>
      <c r="AB11" s="3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27" t="s">
        <v>20</v>
      </c>
      <c r="AK11" s="37" t="s">
        <v>20</v>
      </c>
      <c r="AL11" s="37" t="s">
        <v>20</v>
      </c>
      <c r="AM11" s="503" t="s">
        <v>20</v>
      </c>
      <c r="AN11" s="82"/>
    </row>
    <row r="12" spans="2:40" ht="13.5">
      <c r="B12" s="13"/>
      <c r="C12" s="11" t="s">
        <v>53</v>
      </c>
      <c r="D12" s="443">
        <v>404951</v>
      </c>
      <c r="E12" s="443">
        <v>386910</v>
      </c>
      <c r="F12" s="443">
        <v>508395</v>
      </c>
      <c r="G12" s="443">
        <v>766284</v>
      </c>
      <c r="H12" s="443">
        <v>898299</v>
      </c>
      <c r="I12" s="443">
        <v>845500</v>
      </c>
      <c r="J12" s="443">
        <v>978949</v>
      </c>
      <c r="K12" s="443">
        <v>961242</v>
      </c>
      <c r="L12" s="443">
        <v>1073770</v>
      </c>
      <c r="M12" s="443">
        <v>1041098</v>
      </c>
      <c r="N12" s="443">
        <v>886191</v>
      </c>
      <c r="O12" s="443">
        <v>923091</v>
      </c>
      <c r="P12" s="443">
        <v>1122901</v>
      </c>
      <c r="Q12" s="443">
        <v>1076300</v>
      </c>
      <c r="R12" s="443">
        <v>974596</v>
      </c>
      <c r="S12" s="443">
        <v>867191</v>
      </c>
      <c r="T12" s="467">
        <v>678513</v>
      </c>
      <c r="U12" s="29" t="s">
        <v>20</v>
      </c>
      <c r="V12" s="29" t="s">
        <v>20</v>
      </c>
      <c r="W12" s="29" t="s">
        <v>20</v>
      </c>
      <c r="X12" s="29" t="s">
        <v>20</v>
      </c>
      <c r="Y12" s="29" t="s">
        <v>20</v>
      </c>
      <c r="Z12" s="39" t="s">
        <v>20</v>
      </c>
      <c r="AA12" s="29" t="s">
        <v>20</v>
      </c>
      <c r="AB12" s="3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29" t="s">
        <v>20</v>
      </c>
      <c r="AK12" s="39" t="s">
        <v>20</v>
      </c>
      <c r="AL12" s="39" t="s">
        <v>20</v>
      </c>
      <c r="AM12" s="505" t="s">
        <v>20</v>
      </c>
      <c r="AN12" s="83"/>
    </row>
    <row r="13" spans="2:40" ht="13.5">
      <c r="B13" s="4">
        <v>3</v>
      </c>
      <c r="C13" s="5" t="s">
        <v>17</v>
      </c>
      <c r="D13" s="444" t="s">
        <v>20</v>
      </c>
      <c r="E13" s="444" t="s">
        <v>20</v>
      </c>
      <c r="F13" s="444" t="s">
        <v>20</v>
      </c>
      <c r="G13" s="444" t="s">
        <v>20</v>
      </c>
      <c r="H13" s="444" t="s">
        <v>20</v>
      </c>
      <c r="I13" s="444" t="s">
        <v>20</v>
      </c>
      <c r="J13" s="444" t="s">
        <v>20</v>
      </c>
      <c r="K13" s="444" t="s">
        <v>20</v>
      </c>
      <c r="L13" s="444" t="s">
        <v>20</v>
      </c>
      <c r="M13" s="444" t="s">
        <v>20</v>
      </c>
      <c r="N13" s="444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57" t="s">
        <v>20</v>
      </c>
      <c r="U13" s="457" t="s">
        <v>20</v>
      </c>
      <c r="V13" s="130">
        <v>13311635</v>
      </c>
      <c r="W13" s="30">
        <v>12976349</v>
      </c>
      <c r="X13" s="30">
        <v>11835382</v>
      </c>
      <c r="Y13" s="30">
        <v>12116411</v>
      </c>
      <c r="Z13" s="40">
        <v>11627632</v>
      </c>
      <c r="AA13" s="30">
        <v>13655732</v>
      </c>
      <c r="AB13" s="40">
        <v>14578895</v>
      </c>
      <c r="AC13" s="40">
        <v>16246028</v>
      </c>
      <c r="AD13" s="40">
        <v>17953629</v>
      </c>
      <c r="AE13" s="40">
        <v>20745942</v>
      </c>
      <c r="AF13" s="55">
        <v>25277694</v>
      </c>
      <c r="AG13" s="40">
        <v>26768948</v>
      </c>
      <c r="AH13" s="30">
        <v>27671232</v>
      </c>
      <c r="AI13" s="30">
        <v>26838735</v>
      </c>
      <c r="AJ13" s="30">
        <v>23236741</v>
      </c>
      <c r="AK13" s="40">
        <v>19291641</v>
      </c>
      <c r="AL13" s="40">
        <v>20569430</v>
      </c>
      <c r="AM13" s="507">
        <v>19278214</v>
      </c>
      <c r="AN13" s="84"/>
    </row>
    <row r="14" spans="2:40" ht="13.5">
      <c r="B14" s="12"/>
      <c r="C14" s="21" t="s">
        <v>17</v>
      </c>
      <c r="D14" s="357">
        <v>1754813</v>
      </c>
      <c r="E14" s="357">
        <v>2048281</v>
      </c>
      <c r="F14" s="357">
        <v>3036192</v>
      </c>
      <c r="G14" s="357">
        <v>3819067</v>
      </c>
      <c r="H14" s="357">
        <v>4912356</v>
      </c>
      <c r="I14" s="357">
        <v>5851700</v>
      </c>
      <c r="J14" s="357">
        <v>6485470</v>
      </c>
      <c r="K14" s="357">
        <v>7114812</v>
      </c>
      <c r="L14" s="357">
        <v>6559483</v>
      </c>
      <c r="M14" s="357">
        <v>6758240</v>
      </c>
      <c r="N14" s="446">
        <v>6609146</v>
      </c>
      <c r="O14" s="446">
        <v>7013652</v>
      </c>
      <c r="P14" s="446">
        <v>9861123</v>
      </c>
      <c r="Q14" s="446">
        <v>10624931</v>
      </c>
      <c r="R14" s="446">
        <v>11383202</v>
      </c>
      <c r="S14" s="446">
        <v>10432324</v>
      </c>
      <c r="T14" s="469">
        <v>9930520</v>
      </c>
      <c r="U14" s="469">
        <v>8857025</v>
      </c>
      <c r="V14" s="67" t="s">
        <v>20</v>
      </c>
      <c r="W14" s="27" t="s">
        <v>20</v>
      </c>
      <c r="X14" s="27" t="s">
        <v>20</v>
      </c>
      <c r="Y14" s="27" t="s">
        <v>20</v>
      </c>
      <c r="Z14" s="37" t="s">
        <v>20</v>
      </c>
      <c r="AA14" s="27" t="s">
        <v>20</v>
      </c>
      <c r="AB14" s="3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27" t="s">
        <v>20</v>
      </c>
      <c r="AK14" s="37" t="s">
        <v>20</v>
      </c>
      <c r="AL14" s="37" t="s">
        <v>20</v>
      </c>
      <c r="AM14" s="503" t="s">
        <v>20</v>
      </c>
      <c r="AN14" s="82"/>
    </row>
    <row r="15" spans="2:40" ht="13.5">
      <c r="B15" s="16"/>
      <c r="C15" s="10" t="s">
        <v>49</v>
      </c>
      <c r="D15" s="352">
        <v>604200</v>
      </c>
      <c r="E15" s="352">
        <v>696878</v>
      </c>
      <c r="F15" s="352">
        <v>942490</v>
      </c>
      <c r="G15" s="352">
        <v>1178241</v>
      </c>
      <c r="H15" s="352">
        <v>1449684</v>
      </c>
      <c r="I15" s="352">
        <v>1679906</v>
      </c>
      <c r="J15" s="352">
        <v>2061553</v>
      </c>
      <c r="K15" s="352">
        <v>2076309</v>
      </c>
      <c r="L15" s="352">
        <v>2162559</v>
      </c>
      <c r="M15" s="352">
        <v>2212961</v>
      </c>
      <c r="N15" s="352">
        <v>1905203</v>
      </c>
      <c r="O15" s="352">
        <v>1871068</v>
      </c>
      <c r="P15" s="352">
        <v>2296157</v>
      </c>
      <c r="Q15" s="352">
        <v>2572871</v>
      </c>
      <c r="R15" s="352">
        <v>2662290</v>
      </c>
      <c r="S15" s="352">
        <v>2562987</v>
      </c>
      <c r="T15" s="352">
        <v>2376843</v>
      </c>
      <c r="U15" s="352">
        <v>1562729</v>
      </c>
      <c r="V15" s="28" t="s">
        <v>20</v>
      </c>
      <c r="W15" s="28" t="s">
        <v>20</v>
      </c>
      <c r="X15" s="28" t="s">
        <v>20</v>
      </c>
      <c r="Y15" s="28" t="s">
        <v>20</v>
      </c>
      <c r="Z15" s="38" t="s">
        <v>20</v>
      </c>
      <c r="AA15" s="28" t="s">
        <v>20</v>
      </c>
      <c r="AB15" s="3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28" t="s">
        <v>20</v>
      </c>
      <c r="AK15" s="38" t="s">
        <v>20</v>
      </c>
      <c r="AL15" s="38" t="s">
        <v>20</v>
      </c>
      <c r="AM15" s="504" t="s">
        <v>20</v>
      </c>
      <c r="AN15" s="83"/>
    </row>
    <row r="16" spans="2:40" ht="13.5">
      <c r="B16" s="16"/>
      <c r="C16" s="10" t="s">
        <v>50</v>
      </c>
      <c r="D16" s="352">
        <v>403514</v>
      </c>
      <c r="E16" s="352">
        <v>491012</v>
      </c>
      <c r="F16" s="352">
        <v>679043</v>
      </c>
      <c r="G16" s="352">
        <v>900897</v>
      </c>
      <c r="H16" s="352">
        <v>807110</v>
      </c>
      <c r="I16" s="352">
        <v>620630</v>
      </c>
      <c r="J16" s="352">
        <v>513957</v>
      </c>
      <c r="K16" s="352">
        <v>510687</v>
      </c>
      <c r="L16" s="352">
        <v>566394</v>
      </c>
      <c r="M16" s="352">
        <v>568741</v>
      </c>
      <c r="N16" s="352">
        <v>485916</v>
      </c>
      <c r="O16" s="352">
        <v>437272</v>
      </c>
      <c r="P16" s="352">
        <v>395860</v>
      </c>
      <c r="Q16" s="352">
        <v>413547</v>
      </c>
      <c r="R16" s="352">
        <v>540924</v>
      </c>
      <c r="S16" s="352">
        <v>591187</v>
      </c>
      <c r="T16" s="352">
        <v>835364</v>
      </c>
      <c r="U16" s="352">
        <v>979509</v>
      </c>
      <c r="V16" s="28" t="s">
        <v>20</v>
      </c>
      <c r="W16" s="28" t="s">
        <v>20</v>
      </c>
      <c r="X16" s="28" t="s">
        <v>20</v>
      </c>
      <c r="Y16" s="28" t="s">
        <v>20</v>
      </c>
      <c r="Z16" s="38" t="s">
        <v>20</v>
      </c>
      <c r="AA16" s="28" t="s">
        <v>20</v>
      </c>
      <c r="AB16" s="3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28" t="s">
        <v>20</v>
      </c>
      <c r="AK16" s="38" t="s">
        <v>20</v>
      </c>
      <c r="AL16" s="38" t="s">
        <v>20</v>
      </c>
      <c r="AM16" s="504" t="s">
        <v>20</v>
      </c>
      <c r="AN16" s="83"/>
    </row>
    <row r="17" spans="2:40" ht="13.5">
      <c r="B17" s="16"/>
      <c r="C17" s="10" t="s">
        <v>51</v>
      </c>
      <c r="D17" s="352">
        <v>511697</v>
      </c>
      <c r="E17" s="352">
        <v>662708</v>
      </c>
      <c r="F17" s="352">
        <v>590030</v>
      </c>
      <c r="G17" s="352">
        <v>941749</v>
      </c>
      <c r="H17" s="352">
        <v>520121</v>
      </c>
      <c r="I17" s="352">
        <v>683598</v>
      </c>
      <c r="J17" s="352">
        <v>696211</v>
      </c>
      <c r="K17" s="352">
        <v>691249</v>
      </c>
      <c r="L17" s="352">
        <v>494894</v>
      </c>
      <c r="M17" s="352">
        <v>523429</v>
      </c>
      <c r="N17" s="352">
        <v>515917</v>
      </c>
      <c r="O17" s="352">
        <v>336832</v>
      </c>
      <c r="P17" s="352">
        <v>544581</v>
      </c>
      <c r="Q17" s="352">
        <v>451926</v>
      </c>
      <c r="R17" s="352">
        <v>401806</v>
      </c>
      <c r="S17" s="352">
        <v>414663</v>
      </c>
      <c r="T17" s="352">
        <v>437578</v>
      </c>
      <c r="U17" s="352">
        <v>421210</v>
      </c>
      <c r="V17" s="28" t="s">
        <v>20</v>
      </c>
      <c r="W17" s="28" t="s">
        <v>20</v>
      </c>
      <c r="X17" s="28" t="s">
        <v>20</v>
      </c>
      <c r="Y17" s="28" t="s">
        <v>20</v>
      </c>
      <c r="Z17" s="38" t="s">
        <v>20</v>
      </c>
      <c r="AA17" s="28" t="s">
        <v>20</v>
      </c>
      <c r="AB17" s="3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28" t="s">
        <v>20</v>
      </c>
      <c r="AK17" s="38" t="s">
        <v>20</v>
      </c>
      <c r="AL17" s="38" t="s">
        <v>20</v>
      </c>
      <c r="AM17" s="504" t="s">
        <v>20</v>
      </c>
      <c r="AN17" s="83"/>
    </row>
    <row r="18" spans="2:40" ht="13.5">
      <c r="B18" s="16"/>
      <c r="C18" s="21" t="s">
        <v>52</v>
      </c>
      <c r="D18" s="447">
        <v>558555</v>
      </c>
      <c r="E18" s="447">
        <v>593669</v>
      </c>
      <c r="F18" s="447">
        <v>753339</v>
      </c>
      <c r="G18" s="447">
        <v>862128</v>
      </c>
      <c r="H18" s="447">
        <v>951250</v>
      </c>
      <c r="I18" s="447">
        <v>1130582</v>
      </c>
      <c r="J18" s="447">
        <v>1105156</v>
      </c>
      <c r="K18" s="447">
        <v>1067237</v>
      </c>
      <c r="L18" s="447">
        <v>492013</v>
      </c>
      <c r="M18" s="447">
        <v>475816</v>
      </c>
      <c r="N18" s="447">
        <v>535705</v>
      </c>
      <c r="O18" s="447">
        <v>698127</v>
      </c>
      <c r="P18" s="447">
        <v>730835</v>
      </c>
      <c r="Q18" s="447">
        <v>830101</v>
      </c>
      <c r="R18" s="447">
        <v>1004210</v>
      </c>
      <c r="S18" s="447">
        <v>929108</v>
      </c>
      <c r="T18" s="447">
        <v>1065508</v>
      </c>
      <c r="U18" s="447">
        <v>606713</v>
      </c>
      <c r="V18" s="346" t="s">
        <v>20</v>
      </c>
      <c r="W18" s="50" t="s">
        <v>20</v>
      </c>
      <c r="X18" s="50" t="s">
        <v>20</v>
      </c>
      <c r="Y18" s="50" t="s">
        <v>20</v>
      </c>
      <c r="Z18" s="51" t="s">
        <v>20</v>
      </c>
      <c r="AA18" s="50" t="s">
        <v>20</v>
      </c>
      <c r="AB18" s="51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0" t="s">
        <v>20</v>
      </c>
      <c r="AK18" s="51" t="s">
        <v>20</v>
      </c>
      <c r="AL18" s="51" t="s">
        <v>20</v>
      </c>
      <c r="AM18" s="508" t="s">
        <v>20</v>
      </c>
      <c r="AN18" s="83"/>
    </row>
    <row r="19" spans="2:40" ht="13.5">
      <c r="B19" s="13"/>
      <c r="C19" s="11" t="s">
        <v>67</v>
      </c>
      <c r="D19" s="347">
        <v>323829</v>
      </c>
      <c r="E19" s="347">
        <v>363306</v>
      </c>
      <c r="F19" s="347">
        <v>473910</v>
      </c>
      <c r="G19" s="347">
        <v>683667</v>
      </c>
      <c r="H19" s="347">
        <v>772639</v>
      </c>
      <c r="I19" s="347">
        <v>964463</v>
      </c>
      <c r="J19" s="347">
        <v>780329</v>
      </c>
      <c r="K19" s="347">
        <v>746937</v>
      </c>
      <c r="L19" s="347">
        <v>616510</v>
      </c>
      <c r="M19" s="347">
        <v>578053</v>
      </c>
      <c r="N19" s="347">
        <v>610621</v>
      </c>
      <c r="O19" s="347">
        <v>820796</v>
      </c>
      <c r="P19" s="347">
        <v>875326</v>
      </c>
      <c r="Q19" s="347">
        <v>750757</v>
      </c>
      <c r="R19" s="347">
        <v>532198</v>
      </c>
      <c r="S19" s="347">
        <v>501960</v>
      </c>
      <c r="T19" s="347">
        <v>532091</v>
      </c>
      <c r="U19" s="347">
        <v>447185</v>
      </c>
      <c r="V19" s="347">
        <v>399980</v>
      </c>
      <c r="W19" s="381">
        <v>290991</v>
      </c>
      <c r="X19" s="381">
        <v>295096</v>
      </c>
      <c r="Y19" s="381">
        <v>364872</v>
      </c>
      <c r="Z19" s="38" t="s">
        <v>20</v>
      </c>
      <c r="AA19" s="28" t="s">
        <v>20</v>
      </c>
      <c r="AB19" s="38" t="s">
        <v>20</v>
      </c>
      <c r="AC19" s="38" t="s">
        <v>20</v>
      </c>
      <c r="AD19" s="38" t="s">
        <v>20</v>
      </c>
      <c r="AE19" s="38" t="s">
        <v>20</v>
      </c>
      <c r="AF19" s="53" t="s">
        <v>20</v>
      </c>
      <c r="AG19" s="38" t="s">
        <v>20</v>
      </c>
      <c r="AH19" s="28" t="s">
        <v>20</v>
      </c>
      <c r="AI19" s="28" t="s">
        <v>20</v>
      </c>
      <c r="AJ19" s="28" t="s">
        <v>20</v>
      </c>
      <c r="AK19" s="38" t="s">
        <v>20</v>
      </c>
      <c r="AL19" s="38" t="s">
        <v>20</v>
      </c>
      <c r="AM19" s="504" t="s">
        <v>20</v>
      </c>
      <c r="AN19" s="83"/>
    </row>
    <row r="20" spans="2:40" ht="13.5">
      <c r="B20" s="4">
        <v>4</v>
      </c>
      <c r="C20" s="5" t="s">
        <v>18</v>
      </c>
      <c r="D20" s="444" t="s">
        <v>20</v>
      </c>
      <c r="E20" s="444" t="s">
        <v>20</v>
      </c>
      <c r="F20" s="444" t="s">
        <v>20</v>
      </c>
      <c r="G20" s="444" t="s">
        <v>20</v>
      </c>
      <c r="H20" s="444" t="s">
        <v>20</v>
      </c>
      <c r="I20" s="444" t="s">
        <v>20</v>
      </c>
      <c r="J20" s="444" t="s">
        <v>20</v>
      </c>
      <c r="K20" s="444" t="s">
        <v>20</v>
      </c>
      <c r="L20" s="444" t="s">
        <v>20</v>
      </c>
      <c r="M20" s="444" t="s">
        <v>20</v>
      </c>
      <c r="N20" s="444" t="s">
        <v>20</v>
      </c>
      <c r="O20" s="444" t="s">
        <v>20</v>
      </c>
      <c r="P20" s="444" t="s">
        <v>20</v>
      </c>
      <c r="Q20" s="444" t="s">
        <v>20</v>
      </c>
      <c r="R20" s="444" t="s">
        <v>20</v>
      </c>
      <c r="S20" s="444" t="s">
        <v>20</v>
      </c>
      <c r="T20" s="457" t="s">
        <v>20</v>
      </c>
      <c r="U20" s="457">
        <v>8985548</v>
      </c>
      <c r="V20" s="130">
        <v>9092037</v>
      </c>
      <c r="W20" s="122">
        <v>9402104</v>
      </c>
      <c r="X20" s="122">
        <v>7711465</v>
      </c>
      <c r="Y20" s="122">
        <v>8563174</v>
      </c>
      <c r="Z20" s="123">
        <v>8927150</v>
      </c>
      <c r="AA20" s="122">
        <v>10334314</v>
      </c>
      <c r="AB20" s="123">
        <v>11700399</v>
      </c>
      <c r="AC20" s="123">
        <v>11786704</v>
      </c>
      <c r="AD20" s="123">
        <v>11403146</v>
      </c>
      <c r="AE20" s="123">
        <v>12471214</v>
      </c>
      <c r="AF20" s="124">
        <v>12384076</v>
      </c>
      <c r="AG20" s="123">
        <v>11683238</v>
      </c>
      <c r="AH20" s="122">
        <v>11545868</v>
      </c>
      <c r="AI20" s="122">
        <v>11884278</v>
      </c>
      <c r="AJ20" s="122">
        <v>11511818</v>
      </c>
      <c r="AK20" s="123">
        <v>11747242</v>
      </c>
      <c r="AL20" s="123">
        <v>12265872</v>
      </c>
      <c r="AM20" s="506">
        <v>13145306</v>
      </c>
      <c r="AN20" s="125"/>
    </row>
    <row r="21" spans="2:40" ht="13.5">
      <c r="B21" s="14"/>
      <c r="C21" s="8" t="s">
        <v>18</v>
      </c>
      <c r="D21" s="441">
        <v>878932</v>
      </c>
      <c r="E21" s="441">
        <v>957126</v>
      </c>
      <c r="F21" s="441">
        <v>2324328</v>
      </c>
      <c r="G21" s="441">
        <v>3135963</v>
      </c>
      <c r="H21" s="441">
        <v>4042417</v>
      </c>
      <c r="I21" s="441">
        <v>5095236</v>
      </c>
      <c r="J21" s="441">
        <v>5414296</v>
      </c>
      <c r="K21" s="441">
        <v>5431588</v>
      </c>
      <c r="L21" s="441">
        <v>5753605</v>
      </c>
      <c r="M21" s="441">
        <v>5967360</v>
      </c>
      <c r="N21" s="441">
        <v>6270026</v>
      </c>
      <c r="O21" s="441">
        <v>7017396</v>
      </c>
      <c r="P21" s="441">
        <v>7790292</v>
      </c>
      <c r="Q21" s="441">
        <v>7701612</v>
      </c>
      <c r="R21" s="441">
        <v>7614707</v>
      </c>
      <c r="S21" s="441">
        <v>6382295</v>
      </c>
      <c r="T21" s="471">
        <v>5642035</v>
      </c>
      <c r="U21" s="409" t="s">
        <v>20</v>
      </c>
      <c r="V21" s="28" t="s">
        <v>20</v>
      </c>
      <c r="W21" s="28" t="s">
        <v>20</v>
      </c>
      <c r="X21" s="28" t="s">
        <v>20</v>
      </c>
      <c r="Y21" s="28" t="s">
        <v>20</v>
      </c>
      <c r="Z21" s="38" t="s">
        <v>20</v>
      </c>
      <c r="AA21" s="2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28" t="s">
        <v>20</v>
      </c>
      <c r="AK21" s="38" t="s">
        <v>20</v>
      </c>
      <c r="AL21" s="38" t="s">
        <v>20</v>
      </c>
      <c r="AM21" s="504" t="s">
        <v>20</v>
      </c>
      <c r="AN21" s="83"/>
    </row>
    <row r="22" spans="2:40" ht="13.5">
      <c r="B22" s="9"/>
      <c r="C22" s="10" t="s">
        <v>64</v>
      </c>
      <c r="D22" s="442">
        <v>518056</v>
      </c>
      <c r="E22" s="442">
        <v>531515</v>
      </c>
      <c r="F22" s="442">
        <v>662598</v>
      </c>
      <c r="G22" s="442">
        <v>919893</v>
      </c>
      <c r="H22" s="442">
        <v>910776</v>
      </c>
      <c r="I22" s="442">
        <v>964121</v>
      </c>
      <c r="J22" s="442">
        <v>935399</v>
      </c>
      <c r="K22" s="442">
        <v>1047068</v>
      </c>
      <c r="L22" s="442">
        <v>978061</v>
      </c>
      <c r="M22" s="442">
        <v>1117585</v>
      </c>
      <c r="N22" s="442">
        <v>1191496</v>
      </c>
      <c r="O22" s="442">
        <v>1171775</v>
      </c>
      <c r="P22" s="442">
        <v>841566</v>
      </c>
      <c r="Q22" s="442">
        <v>916469</v>
      </c>
      <c r="R22" s="442">
        <v>1013108</v>
      </c>
      <c r="S22" s="442">
        <v>1001394</v>
      </c>
      <c r="T22" s="352">
        <v>938395</v>
      </c>
      <c r="U22" s="28" t="s">
        <v>20</v>
      </c>
      <c r="V22" s="28" t="s">
        <v>20</v>
      </c>
      <c r="W22" s="28" t="s">
        <v>20</v>
      </c>
      <c r="X22" s="28" t="s">
        <v>20</v>
      </c>
      <c r="Y22" s="28" t="s">
        <v>20</v>
      </c>
      <c r="Z22" s="38" t="s">
        <v>20</v>
      </c>
      <c r="AA22" s="28" t="s">
        <v>20</v>
      </c>
      <c r="AB22" s="3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28" t="s">
        <v>20</v>
      </c>
      <c r="AK22" s="38" t="s">
        <v>20</v>
      </c>
      <c r="AL22" s="38" t="s">
        <v>20</v>
      </c>
      <c r="AM22" s="504" t="s">
        <v>20</v>
      </c>
      <c r="AN22" s="83"/>
    </row>
    <row r="23" spans="2:40" ht="13.5">
      <c r="B23" s="9"/>
      <c r="C23" s="10" t="s">
        <v>66</v>
      </c>
      <c r="D23" s="442">
        <v>239361</v>
      </c>
      <c r="E23" s="442">
        <v>299400</v>
      </c>
      <c r="F23" s="442">
        <v>558937</v>
      </c>
      <c r="G23" s="442">
        <v>802811</v>
      </c>
      <c r="H23" s="442">
        <v>831936</v>
      </c>
      <c r="I23" s="442">
        <v>986252</v>
      </c>
      <c r="J23" s="442">
        <v>975619</v>
      </c>
      <c r="K23" s="442">
        <v>988761</v>
      </c>
      <c r="L23" s="442">
        <v>849411</v>
      </c>
      <c r="M23" s="442">
        <v>751498</v>
      </c>
      <c r="N23" s="442">
        <v>670614</v>
      </c>
      <c r="O23" s="442">
        <v>613880</v>
      </c>
      <c r="P23" s="442">
        <v>614021</v>
      </c>
      <c r="Q23" s="442">
        <v>540381</v>
      </c>
      <c r="R23" s="442">
        <v>443715</v>
      </c>
      <c r="S23" s="442">
        <v>386656</v>
      </c>
      <c r="T23" s="352">
        <v>416153</v>
      </c>
      <c r="U23" s="28" t="s">
        <v>20</v>
      </c>
      <c r="V23" s="28" t="s">
        <v>20</v>
      </c>
      <c r="W23" s="28" t="s">
        <v>20</v>
      </c>
      <c r="X23" s="28" t="s">
        <v>20</v>
      </c>
      <c r="Y23" s="28" t="s">
        <v>20</v>
      </c>
      <c r="Z23" s="38" t="s">
        <v>20</v>
      </c>
      <c r="AA23" s="28" t="s">
        <v>20</v>
      </c>
      <c r="AB23" s="3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28" t="s">
        <v>20</v>
      </c>
      <c r="AK23" s="38" t="s">
        <v>20</v>
      </c>
      <c r="AL23" s="38" t="s">
        <v>20</v>
      </c>
      <c r="AM23" s="504" t="s">
        <v>20</v>
      </c>
      <c r="AN23" s="83"/>
    </row>
    <row r="24" spans="2:40" ht="13.5">
      <c r="B24" s="9"/>
      <c r="C24" s="10" t="s">
        <v>68</v>
      </c>
      <c r="D24" s="442">
        <v>32366</v>
      </c>
      <c r="E24" s="442">
        <v>52494</v>
      </c>
      <c r="F24" s="442">
        <v>311255</v>
      </c>
      <c r="G24" s="442">
        <v>425117</v>
      </c>
      <c r="H24" s="442">
        <v>535613</v>
      </c>
      <c r="I24" s="442">
        <v>659655</v>
      </c>
      <c r="J24" s="442">
        <v>732805</v>
      </c>
      <c r="K24" s="442">
        <v>645237</v>
      </c>
      <c r="L24" s="442">
        <v>499613</v>
      </c>
      <c r="M24" s="442">
        <v>477652</v>
      </c>
      <c r="N24" s="442">
        <v>335253</v>
      </c>
      <c r="O24" s="442">
        <v>239198</v>
      </c>
      <c r="P24" s="442">
        <v>355835</v>
      </c>
      <c r="Q24" s="442">
        <v>369807</v>
      </c>
      <c r="R24" s="442">
        <v>401345</v>
      </c>
      <c r="S24" s="442">
        <v>335058</v>
      </c>
      <c r="T24" s="352">
        <v>343355</v>
      </c>
      <c r="U24" s="28" t="s">
        <v>20</v>
      </c>
      <c r="V24" s="28" t="s">
        <v>20</v>
      </c>
      <c r="W24" s="28" t="s">
        <v>20</v>
      </c>
      <c r="X24" s="28" t="s">
        <v>20</v>
      </c>
      <c r="Y24" s="28" t="s">
        <v>20</v>
      </c>
      <c r="Z24" s="38" t="s">
        <v>20</v>
      </c>
      <c r="AA24" s="2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28" t="s">
        <v>20</v>
      </c>
      <c r="AK24" s="38" t="s">
        <v>20</v>
      </c>
      <c r="AL24" s="38" t="s">
        <v>20</v>
      </c>
      <c r="AM24" s="504" t="s">
        <v>20</v>
      </c>
      <c r="AN24" s="83"/>
    </row>
    <row r="25" spans="2:40" ht="13.5">
      <c r="B25" s="9"/>
      <c r="C25" s="10" t="s">
        <v>69</v>
      </c>
      <c r="D25" s="442">
        <v>662084</v>
      </c>
      <c r="E25" s="442">
        <v>707231</v>
      </c>
      <c r="F25" s="442">
        <v>968567</v>
      </c>
      <c r="G25" s="442">
        <v>1241658</v>
      </c>
      <c r="H25" s="442">
        <v>1331791</v>
      </c>
      <c r="I25" s="442">
        <v>1414037</v>
      </c>
      <c r="J25" s="442">
        <v>711486</v>
      </c>
      <c r="K25" s="442">
        <v>766941</v>
      </c>
      <c r="L25" s="442">
        <v>761770</v>
      </c>
      <c r="M25" s="442">
        <v>787534</v>
      </c>
      <c r="N25" s="442">
        <v>775447</v>
      </c>
      <c r="O25" s="442">
        <v>853273</v>
      </c>
      <c r="P25" s="442">
        <v>878538</v>
      </c>
      <c r="Q25" s="442">
        <v>820828</v>
      </c>
      <c r="R25" s="442">
        <v>701495</v>
      </c>
      <c r="S25" s="442">
        <v>436267</v>
      </c>
      <c r="T25" s="352">
        <v>421431</v>
      </c>
      <c r="U25" s="28" t="s">
        <v>20</v>
      </c>
      <c r="V25" s="28" t="s">
        <v>20</v>
      </c>
      <c r="W25" s="28" t="s">
        <v>20</v>
      </c>
      <c r="X25" s="28" t="s">
        <v>20</v>
      </c>
      <c r="Y25" s="28" t="s">
        <v>20</v>
      </c>
      <c r="Z25" s="38" t="s">
        <v>20</v>
      </c>
      <c r="AA25" s="28" t="s">
        <v>20</v>
      </c>
      <c r="AB25" s="3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28" t="s">
        <v>20</v>
      </c>
      <c r="AK25" s="38" t="s">
        <v>20</v>
      </c>
      <c r="AL25" s="38" t="s">
        <v>20</v>
      </c>
      <c r="AM25" s="504" t="s">
        <v>20</v>
      </c>
      <c r="AN25" s="83"/>
    </row>
    <row r="26" spans="2:40" ht="13.5">
      <c r="B26" s="9"/>
      <c r="C26" s="10" t="s">
        <v>70</v>
      </c>
      <c r="D26" s="442">
        <v>19215</v>
      </c>
      <c r="E26" s="442">
        <v>64405</v>
      </c>
      <c r="F26" s="442">
        <v>236919</v>
      </c>
      <c r="G26" s="442">
        <v>423112</v>
      </c>
      <c r="H26" s="442">
        <v>511114</v>
      </c>
      <c r="I26" s="442">
        <v>318635</v>
      </c>
      <c r="J26" s="442">
        <v>388503</v>
      </c>
      <c r="K26" s="442">
        <v>482349</v>
      </c>
      <c r="L26" s="442">
        <v>491737</v>
      </c>
      <c r="M26" s="442">
        <v>362757</v>
      </c>
      <c r="N26" s="442">
        <v>438064</v>
      </c>
      <c r="O26" s="442">
        <v>402248</v>
      </c>
      <c r="P26" s="442">
        <v>525416</v>
      </c>
      <c r="Q26" s="442">
        <v>613697</v>
      </c>
      <c r="R26" s="442">
        <v>647623</v>
      </c>
      <c r="S26" s="442">
        <v>685916</v>
      </c>
      <c r="T26" s="352">
        <v>688412</v>
      </c>
      <c r="U26" s="28" t="s">
        <v>20</v>
      </c>
      <c r="V26" s="28" t="s">
        <v>20</v>
      </c>
      <c r="W26" s="28" t="s">
        <v>20</v>
      </c>
      <c r="X26" s="28" t="s">
        <v>20</v>
      </c>
      <c r="Y26" s="28" t="s">
        <v>20</v>
      </c>
      <c r="Z26" s="38" t="s">
        <v>20</v>
      </c>
      <c r="AA26" s="28" t="s">
        <v>20</v>
      </c>
      <c r="AB26" s="3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28" t="s">
        <v>20</v>
      </c>
      <c r="AK26" s="38" t="s">
        <v>20</v>
      </c>
      <c r="AL26" s="38" t="s">
        <v>20</v>
      </c>
      <c r="AM26" s="504" t="s">
        <v>20</v>
      </c>
      <c r="AN26" s="83"/>
    </row>
    <row r="27" spans="2:40" ht="13.5">
      <c r="B27" s="4"/>
      <c r="C27" s="11" t="s">
        <v>71</v>
      </c>
      <c r="D27" s="443">
        <v>110000</v>
      </c>
      <c r="E27" s="443">
        <v>185000</v>
      </c>
      <c r="F27" s="443">
        <v>462146</v>
      </c>
      <c r="G27" s="443">
        <v>669700</v>
      </c>
      <c r="H27" s="443">
        <v>875400</v>
      </c>
      <c r="I27" s="443">
        <v>1127770</v>
      </c>
      <c r="J27" s="443">
        <v>1334851</v>
      </c>
      <c r="K27" s="443">
        <v>1413788</v>
      </c>
      <c r="L27" s="443">
        <v>1283583</v>
      </c>
      <c r="M27" s="443">
        <v>1226948</v>
      </c>
      <c r="N27" s="443">
        <v>1097306</v>
      </c>
      <c r="O27" s="443">
        <v>1023594</v>
      </c>
      <c r="P27" s="443">
        <v>1129989</v>
      </c>
      <c r="Q27" s="443">
        <v>1134038</v>
      </c>
      <c r="R27" s="443">
        <v>1118655</v>
      </c>
      <c r="S27" s="443">
        <v>1008030</v>
      </c>
      <c r="T27" s="468">
        <v>930428</v>
      </c>
      <c r="U27" s="50" t="s">
        <v>20</v>
      </c>
      <c r="V27" s="28" t="s">
        <v>20</v>
      </c>
      <c r="W27" s="28" t="s">
        <v>20</v>
      </c>
      <c r="X27" s="28" t="s">
        <v>20</v>
      </c>
      <c r="Y27" s="28" t="s">
        <v>20</v>
      </c>
      <c r="Z27" s="38" t="s">
        <v>20</v>
      </c>
      <c r="AA27" s="28" t="s">
        <v>20</v>
      </c>
      <c r="AB27" s="38" t="s">
        <v>20</v>
      </c>
      <c r="AC27" s="38" t="s">
        <v>20</v>
      </c>
      <c r="AD27" s="39" t="s">
        <v>20</v>
      </c>
      <c r="AE27" s="39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28" t="s">
        <v>20</v>
      </c>
      <c r="AK27" s="38" t="s">
        <v>20</v>
      </c>
      <c r="AL27" s="38" t="s">
        <v>20</v>
      </c>
      <c r="AM27" s="504" t="s">
        <v>20</v>
      </c>
      <c r="AN27" s="83"/>
    </row>
    <row r="28" spans="2:40" ht="13.5">
      <c r="B28" s="4">
        <v>5</v>
      </c>
      <c r="C28" s="15" t="s">
        <v>21</v>
      </c>
      <c r="D28" s="357">
        <v>916359</v>
      </c>
      <c r="E28" s="357">
        <v>1063375</v>
      </c>
      <c r="F28" s="357">
        <v>2830230</v>
      </c>
      <c r="G28" s="357">
        <v>4146690</v>
      </c>
      <c r="H28" s="357">
        <v>4903530</v>
      </c>
      <c r="I28" s="357">
        <v>5700416</v>
      </c>
      <c r="J28" s="357">
        <v>6025506</v>
      </c>
      <c r="K28" s="357">
        <v>6190081</v>
      </c>
      <c r="L28" s="357">
        <v>6289143</v>
      </c>
      <c r="M28" s="357">
        <v>5531711</v>
      </c>
      <c r="N28" s="357">
        <v>5818688</v>
      </c>
      <c r="O28" s="357">
        <v>5656074</v>
      </c>
      <c r="P28" s="357">
        <v>7352940</v>
      </c>
      <c r="Q28" s="357">
        <v>6676806</v>
      </c>
      <c r="R28" s="357">
        <v>7298777</v>
      </c>
      <c r="S28" s="357">
        <v>5830833</v>
      </c>
      <c r="T28" s="345">
        <v>5769103</v>
      </c>
      <c r="U28" s="345">
        <v>6517119</v>
      </c>
      <c r="V28" s="345">
        <v>7826011</v>
      </c>
      <c r="W28" s="30">
        <v>7804961</v>
      </c>
      <c r="X28" s="30">
        <v>7460520</v>
      </c>
      <c r="Y28" s="30">
        <v>7225715</v>
      </c>
      <c r="Z28" s="40">
        <v>7008950</v>
      </c>
      <c r="AA28" s="30">
        <v>7367712</v>
      </c>
      <c r="AB28" s="40">
        <v>8209901</v>
      </c>
      <c r="AC28" s="40">
        <v>8899698</v>
      </c>
      <c r="AD28" s="40">
        <v>9649669</v>
      </c>
      <c r="AE28" s="40">
        <v>9949749</v>
      </c>
      <c r="AF28" s="55">
        <v>10456211</v>
      </c>
      <c r="AG28" s="40">
        <v>10164454</v>
      </c>
      <c r="AH28" s="30">
        <v>8892251</v>
      </c>
      <c r="AI28" s="30">
        <v>8994910</v>
      </c>
      <c r="AJ28" s="30">
        <v>9066941</v>
      </c>
      <c r="AK28" s="40">
        <v>8899010</v>
      </c>
      <c r="AL28" s="40">
        <v>10479049</v>
      </c>
      <c r="AM28" s="507">
        <v>11416896</v>
      </c>
      <c r="AN28" s="84"/>
    </row>
    <row r="29" spans="2:40" ht="13.5">
      <c r="B29" s="4">
        <v>6</v>
      </c>
      <c r="C29" s="15" t="s">
        <v>22</v>
      </c>
      <c r="D29" s="358">
        <v>3250514</v>
      </c>
      <c r="E29" s="358">
        <v>3832532</v>
      </c>
      <c r="F29" s="358">
        <v>4272150</v>
      </c>
      <c r="G29" s="358">
        <v>3996834</v>
      </c>
      <c r="H29" s="358">
        <v>6106627</v>
      </c>
      <c r="I29" s="358">
        <v>5442195</v>
      </c>
      <c r="J29" s="358">
        <v>3777903</v>
      </c>
      <c r="K29" s="358">
        <v>4881679</v>
      </c>
      <c r="L29" s="358">
        <v>5556063</v>
      </c>
      <c r="M29" s="358">
        <v>5484805</v>
      </c>
      <c r="N29" s="358">
        <v>5582258</v>
      </c>
      <c r="O29" s="358">
        <v>5271286</v>
      </c>
      <c r="P29" s="358">
        <v>5791651</v>
      </c>
      <c r="Q29" s="358">
        <v>6587512</v>
      </c>
      <c r="R29" s="358">
        <v>7301487</v>
      </c>
      <c r="S29" s="358">
        <v>7364049</v>
      </c>
      <c r="T29" s="348">
        <v>7067623</v>
      </c>
      <c r="U29" s="348">
        <v>6064225</v>
      </c>
      <c r="V29" s="348">
        <v>5904747</v>
      </c>
      <c r="W29" s="31">
        <v>5936017</v>
      </c>
      <c r="X29" s="31">
        <v>5683793</v>
      </c>
      <c r="Y29" s="31">
        <v>5722875</v>
      </c>
      <c r="Z29" s="41">
        <v>5332152</v>
      </c>
      <c r="AA29" s="31">
        <v>5592180</v>
      </c>
      <c r="AB29" s="41">
        <v>6638051</v>
      </c>
      <c r="AC29" s="41">
        <v>7153003</v>
      </c>
      <c r="AD29" s="41">
        <v>7917216</v>
      </c>
      <c r="AE29" s="41">
        <v>7050698</v>
      </c>
      <c r="AF29" s="56">
        <v>6526515</v>
      </c>
      <c r="AG29" s="41">
        <v>4818224</v>
      </c>
      <c r="AH29" s="31">
        <v>4624334</v>
      </c>
      <c r="AI29" s="31">
        <v>4000388</v>
      </c>
      <c r="AJ29" s="31">
        <v>4599279</v>
      </c>
      <c r="AK29" s="41">
        <v>4515808</v>
      </c>
      <c r="AL29" s="41">
        <v>5266160</v>
      </c>
      <c r="AM29" s="548">
        <v>5523719</v>
      </c>
      <c r="AN29" s="88"/>
    </row>
    <row r="30" spans="2:40" ht="13.5">
      <c r="B30" s="4">
        <v>7</v>
      </c>
      <c r="C30" s="15" t="s">
        <v>23</v>
      </c>
      <c r="D30" s="444" t="s">
        <v>20</v>
      </c>
      <c r="E30" s="444" t="s">
        <v>20</v>
      </c>
      <c r="F30" s="444" t="s">
        <v>20</v>
      </c>
      <c r="G30" s="444" t="s">
        <v>20</v>
      </c>
      <c r="H30" s="444" t="s">
        <v>20</v>
      </c>
      <c r="I30" s="444" t="s">
        <v>20</v>
      </c>
      <c r="J30" s="444" t="s">
        <v>20</v>
      </c>
      <c r="K30" s="444" t="s">
        <v>20</v>
      </c>
      <c r="L30" s="444" t="s">
        <v>20</v>
      </c>
      <c r="M30" s="444" t="s">
        <v>20</v>
      </c>
      <c r="N30" s="444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57" t="s">
        <v>20</v>
      </c>
      <c r="U30" s="457" t="s">
        <v>20</v>
      </c>
      <c r="V30" s="130">
        <v>7989561</v>
      </c>
      <c r="W30" s="31">
        <v>8567455</v>
      </c>
      <c r="X30" s="31">
        <v>7587508</v>
      </c>
      <c r="Y30" s="31">
        <v>8299988</v>
      </c>
      <c r="Z30" s="41">
        <v>8012234</v>
      </c>
      <c r="AA30" s="31">
        <v>10446921</v>
      </c>
      <c r="AB30" s="41">
        <v>12084108</v>
      </c>
      <c r="AC30" s="41">
        <v>13595365</v>
      </c>
      <c r="AD30" s="41">
        <v>14683184</v>
      </c>
      <c r="AE30" s="41">
        <v>15544807</v>
      </c>
      <c r="AF30" s="56">
        <v>16839993</v>
      </c>
      <c r="AG30" s="41">
        <v>17502532</v>
      </c>
      <c r="AH30" s="31">
        <v>18268385</v>
      </c>
      <c r="AI30" s="31">
        <v>18683173</v>
      </c>
      <c r="AJ30" s="31">
        <v>19764461</v>
      </c>
      <c r="AK30" s="41">
        <v>19095672</v>
      </c>
      <c r="AL30" s="41">
        <v>20635803</v>
      </c>
      <c r="AM30" s="548">
        <v>23065786</v>
      </c>
      <c r="AN30" s="88"/>
    </row>
    <row r="31" spans="2:40" ht="13.5">
      <c r="B31" s="12"/>
      <c r="C31" s="36" t="s">
        <v>23</v>
      </c>
      <c r="D31" s="358">
        <v>1430908</v>
      </c>
      <c r="E31" s="358">
        <v>1388051</v>
      </c>
      <c r="F31" s="358">
        <v>2704231</v>
      </c>
      <c r="G31" s="358">
        <v>3132512</v>
      </c>
      <c r="H31" s="358">
        <v>2939768</v>
      </c>
      <c r="I31" s="358">
        <v>3142926</v>
      </c>
      <c r="J31" s="358">
        <v>3195490</v>
      </c>
      <c r="K31" s="358">
        <v>2752166</v>
      </c>
      <c r="L31" s="358">
        <v>2913145</v>
      </c>
      <c r="M31" s="358">
        <v>3882778</v>
      </c>
      <c r="N31" s="450">
        <v>3081275</v>
      </c>
      <c r="O31" s="450">
        <v>3365151</v>
      </c>
      <c r="P31" s="450">
        <v>4573714</v>
      </c>
      <c r="Q31" s="450">
        <v>4413278</v>
      </c>
      <c r="R31" s="450">
        <v>4358454</v>
      </c>
      <c r="S31" s="450">
        <v>4676289</v>
      </c>
      <c r="T31" s="351">
        <v>5650320</v>
      </c>
      <c r="U31" s="351">
        <v>4843774</v>
      </c>
      <c r="V31" s="349" t="s">
        <v>20</v>
      </c>
      <c r="W31" s="27" t="s">
        <v>20</v>
      </c>
      <c r="X31" s="27" t="s">
        <v>20</v>
      </c>
      <c r="Y31" s="27" t="s">
        <v>20</v>
      </c>
      <c r="Z31" s="37" t="s">
        <v>20</v>
      </c>
      <c r="AA31" s="27" t="s">
        <v>20</v>
      </c>
      <c r="AB31" s="37" t="s">
        <v>20</v>
      </c>
      <c r="AC31" s="37" t="s">
        <v>20</v>
      </c>
      <c r="AD31" s="37" t="s">
        <v>20</v>
      </c>
      <c r="AE31" s="37" t="s">
        <v>20</v>
      </c>
      <c r="AF31" s="52" t="s">
        <v>20</v>
      </c>
      <c r="AG31" s="37" t="s">
        <v>20</v>
      </c>
      <c r="AH31" s="27" t="s">
        <v>20</v>
      </c>
      <c r="AI31" s="27" t="s">
        <v>20</v>
      </c>
      <c r="AJ31" s="27" t="s">
        <v>20</v>
      </c>
      <c r="AK31" s="37" t="s">
        <v>20</v>
      </c>
      <c r="AL31" s="37" t="s">
        <v>20</v>
      </c>
      <c r="AM31" s="503" t="s">
        <v>20</v>
      </c>
      <c r="AN31" s="82"/>
    </row>
    <row r="32" spans="2:40" ht="13.5">
      <c r="B32" s="16"/>
      <c r="C32" s="10" t="s">
        <v>35</v>
      </c>
      <c r="D32" s="462">
        <v>191452</v>
      </c>
      <c r="E32" s="462">
        <v>210743</v>
      </c>
      <c r="F32" s="462">
        <v>455850</v>
      </c>
      <c r="G32" s="462">
        <v>482643</v>
      </c>
      <c r="H32" s="462">
        <v>656573</v>
      </c>
      <c r="I32" s="462">
        <v>874384</v>
      </c>
      <c r="J32" s="462">
        <v>1219893</v>
      </c>
      <c r="K32" s="462">
        <v>1191913</v>
      </c>
      <c r="L32" s="462">
        <v>1093265</v>
      </c>
      <c r="M32" s="462">
        <v>1119878</v>
      </c>
      <c r="N32" s="462">
        <v>1027584</v>
      </c>
      <c r="O32" s="462">
        <v>1015531</v>
      </c>
      <c r="P32" s="462">
        <v>1132412</v>
      </c>
      <c r="Q32" s="462">
        <v>1039489</v>
      </c>
      <c r="R32" s="462">
        <v>991807</v>
      </c>
      <c r="S32" s="462">
        <v>901051</v>
      </c>
      <c r="T32" s="462">
        <v>716152</v>
      </c>
      <c r="U32" s="462">
        <v>631729</v>
      </c>
      <c r="V32" s="350" t="s">
        <v>20</v>
      </c>
      <c r="W32" s="28" t="s">
        <v>20</v>
      </c>
      <c r="X32" s="28" t="s">
        <v>20</v>
      </c>
      <c r="Y32" s="28" t="s">
        <v>20</v>
      </c>
      <c r="Z32" s="38" t="s">
        <v>20</v>
      </c>
      <c r="AA32" s="28" t="s">
        <v>20</v>
      </c>
      <c r="AB32" s="3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2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352">
        <v>440423</v>
      </c>
      <c r="E33" s="352">
        <v>626363</v>
      </c>
      <c r="F33" s="352">
        <v>709413</v>
      </c>
      <c r="G33" s="352">
        <v>1351013</v>
      </c>
      <c r="H33" s="352">
        <v>1292517</v>
      </c>
      <c r="I33" s="352">
        <v>1513969</v>
      </c>
      <c r="J33" s="352">
        <v>1619470</v>
      </c>
      <c r="K33" s="352">
        <v>1360568</v>
      </c>
      <c r="L33" s="352">
        <v>1446557</v>
      </c>
      <c r="M33" s="352">
        <v>1783018</v>
      </c>
      <c r="N33" s="352">
        <v>1744753</v>
      </c>
      <c r="O33" s="352">
        <v>1654575</v>
      </c>
      <c r="P33" s="352">
        <v>1717521</v>
      </c>
      <c r="Q33" s="352">
        <v>1496444</v>
      </c>
      <c r="R33" s="352">
        <v>1325513</v>
      </c>
      <c r="S33" s="352">
        <v>1239129</v>
      </c>
      <c r="T33" s="352">
        <v>1258640</v>
      </c>
      <c r="U33" s="352">
        <v>1008922</v>
      </c>
      <c r="V33" s="28" t="s">
        <v>20</v>
      </c>
      <c r="W33" s="28" t="s">
        <v>20</v>
      </c>
      <c r="X33" s="28" t="s">
        <v>20</v>
      </c>
      <c r="Y33" s="28" t="s">
        <v>20</v>
      </c>
      <c r="Z33" s="38" t="s">
        <v>20</v>
      </c>
      <c r="AA33" s="28" t="s">
        <v>20</v>
      </c>
      <c r="AB33" s="3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2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352">
        <v>39945</v>
      </c>
      <c r="E34" s="352">
        <v>60500</v>
      </c>
      <c r="F34" s="352">
        <v>85793</v>
      </c>
      <c r="G34" s="352">
        <v>80255</v>
      </c>
      <c r="H34" s="352">
        <v>196045</v>
      </c>
      <c r="I34" s="352">
        <v>296562</v>
      </c>
      <c r="J34" s="352">
        <v>397894</v>
      </c>
      <c r="K34" s="352">
        <v>430100</v>
      </c>
      <c r="L34" s="352">
        <v>460716</v>
      </c>
      <c r="M34" s="352">
        <v>546438</v>
      </c>
      <c r="N34" s="352">
        <v>564562</v>
      </c>
      <c r="O34" s="352">
        <v>584678</v>
      </c>
      <c r="P34" s="352">
        <v>619599</v>
      </c>
      <c r="Q34" s="352">
        <v>601910</v>
      </c>
      <c r="R34" s="352">
        <v>612186</v>
      </c>
      <c r="S34" s="352">
        <v>475265</v>
      </c>
      <c r="T34" s="352">
        <v>493383</v>
      </c>
      <c r="U34" s="352">
        <v>373041</v>
      </c>
      <c r="V34" s="28" t="s">
        <v>20</v>
      </c>
      <c r="W34" s="28" t="s">
        <v>20</v>
      </c>
      <c r="X34" s="28" t="s">
        <v>20</v>
      </c>
      <c r="Y34" s="28" t="s">
        <v>20</v>
      </c>
      <c r="Z34" s="38" t="s">
        <v>20</v>
      </c>
      <c r="AA34" s="28" t="s">
        <v>20</v>
      </c>
      <c r="AB34" s="3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2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352">
        <v>596542</v>
      </c>
      <c r="E35" s="352">
        <v>640357</v>
      </c>
      <c r="F35" s="352">
        <v>758406</v>
      </c>
      <c r="G35" s="352">
        <v>838138</v>
      </c>
      <c r="H35" s="352">
        <v>993479</v>
      </c>
      <c r="I35" s="352">
        <v>1046228</v>
      </c>
      <c r="J35" s="352">
        <v>947327</v>
      </c>
      <c r="K35" s="352">
        <v>809221</v>
      </c>
      <c r="L35" s="352">
        <v>783197</v>
      </c>
      <c r="M35" s="352">
        <v>686331</v>
      </c>
      <c r="N35" s="352">
        <v>848569</v>
      </c>
      <c r="O35" s="352">
        <v>900852</v>
      </c>
      <c r="P35" s="352">
        <v>1084665</v>
      </c>
      <c r="Q35" s="352">
        <v>944202</v>
      </c>
      <c r="R35" s="352">
        <v>933779</v>
      </c>
      <c r="S35" s="352">
        <v>812227</v>
      </c>
      <c r="T35" s="352">
        <v>662318</v>
      </c>
      <c r="U35" s="352">
        <v>618795</v>
      </c>
      <c r="V35" s="28" t="s">
        <v>20</v>
      </c>
      <c r="W35" s="28" t="s">
        <v>20</v>
      </c>
      <c r="X35" s="28" t="s">
        <v>20</v>
      </c>
      <c r="Y35" s="28" t="s">
        <v>20</v>
      </c>
      <c r="Z35" s="38" t="s">
        <v>20</v>
      </c>
      <c r="AA35" s="28" t="s">
        <v>20</v>
      </c>
      <c r="AB35" s="38" t="s">
        <v>20</v>
      </c>
      <c r="AC35" s="38" t="s">
        <v>20</v>
      </c>
      <c r="AD35" s="38" t="s">
        <v>20</v>
      </c>
      <c r="AE35" s="38" t="s">
        <v>20</v>
      </c>
      <c r="AF35" s="53" t="s">
        <v>20</v>
      </c>
      <c r="AG35" s="38" t="s">
        <v>20</v>
      </c>
      <c r="AH35" s="28" t="s">
        <v>20</v>
      </c>
      <c r="AI35" s="28" t="s">
        <v>20</v>
      </c>
      <c r="AJ35" s="28" t="s">
        <v>20</v>
      </c>
      <c r="AK35" s="38" t="s">
        <v>20</v>
      </c>
      <c r="AL35" s="38" t="s">
        <v>20</v>
      </c>
      <c r="AM35" s="504" t="s">
        <v>20</v>
      </c>
      <c r="AN35" s="83"/>
    </row>
    <row r="36" spans="2:40" ht="13.5">
      <c r="B36" s="16"/>
      <c r="C36" s="10" t="s">
        <v>39</v>
      </c>
      <c r="D36" s="352">
        <v>1341700</v>
      </c>
      <c r="E36" s="352">
        <v>1214892</v>
      </c>
      <c r="F36" s="352">
        <v>1334358</v>
      </c>
      <c r="G36" s="352">
        <v>1529290</v>
      </c>
      <c r="H36" s="352">
        <v>1650650</v>
      </c>
      <c r="I36" s="352">
        <v>1836550</v>
      </c>
      <c r="J36" s="352">
        <v>1830742</v>
      </c>
      <c r="K36" s="352">
        <v>2039522</v>
      </c>
      <c r="L36" s="352">
        <v>2118503</v>
      </c>
      <c r="M36" s="352">
        <v>2109140</v>
      </c>
      <c r="N36" s="352">
        <v>1933558</v>
      </c>
      <c r="O36" s="352">
        <v>1756085</v>
      </c>
      <c r="P36" s="352">
        <v>1689925</v>
      </c>
      <c r="Q36" s="352">
        <v>1661898</v>
      </c>
      <c r="R36" s="352">
        <v>1665315</v>
      </c>
      <c r="S36" s="352">
        <v>1459584</v>
      </c>
      <c r="T36" s="352">
        <v>1266413</v>
      </c>
      <c r="U36" s="352">
        <v>1110682</v>
      </c>
      <c r="V36" s="28" t="s">
        <v>20</v>
      </c>
      <c r="W36" s="28" t="s">
        <v>20</v>
      </c>
      <c r="X36" s="28" t="s">
        <v>20</v>
      </c>
      <c r="Y36" s="28" t="s">
        <v>20</v>
      </c>
      <c r="Z36" s="38" t="s">
        <v>20</v>
      </c>
      <c r="AA36" s="28" t="s">
        <v>20</v>
      </c>
      <c r="AB36" s="38" t="s">
        <v>20</v>
      </c>
      <c r="AC36" s="38" t="s">
        <v>20</v>
      </c>
      <c r="AD36" s="38" t="s">
        <v>20</v>
      </c>
      <c r="AE36" s="38" t="s">
        <v>20</v>
      </c>
      <c r="AF36" s="53" t="s">
        <v>20</v>
      </c>
      <c r="AG36" s="38" t="s">
        <v>20</v>
      </c>
      <c r="AH36" s="28" t="s">
        <v>20</v>
      </c>
      <c r="AI36" s="28" t="s">
        <v>20</v>
      </c>
      <c r="AJ36" s="28" t="s">
        <v>20</v>
      </c>
      <c r="AK36" s="38" t="s">
        <v>20</v>
      </c>
      <c r="AL36" s="38" t="s">
        <v>20</v>
      </c>
      <c r="AM36" s="504" t="s">
        <v>20</v>
      </c>
      <c r="AN36" s="83"/>
    </row>
    <row r="37" spans="2:40" ht="13.5">
      <c r="B37" s="16"/>
      <c r="C37" s="10" t="s">
        <v>41</v>
      </c>
      <c r="D37" s="352">
        <v>242364</v>
      </c>
      <c r="E37" s="352">
        <v>261801</v>
      </c>
      <c r="F37" s="352">
        <v>438110</v>
      </c>
      <c r="G37" s="352">
        <v>629904</v>
      </c>
      <c r="H37" s="352">
        <v>761668</v>
      </c>
      <c r="I37" s="352">
        <v>956446</v>
      </c>
      <c r="J37" s="352">
        <v>967282</v>
      </c>
      <c r="K37" s="352">
        <v>961900</v>
      </c>
      <c r="L37" s="352">
        <v>966267</v>
      </c>
      <c r="M37" s="352">
        <v>964142</v>
      </c>
      <c r="N37" s="352">
        <v>908068</v>
      </c>
      <c r="O37" s="352">
        <v>933900</v>
      </c>
      <c r="P37" s="352">
        <v>938045</v>
      </c>
      <c r="Q37" s="352">
        <v>914568</v>
      </c>
      <c r="R37" s="352">
        <v>868753</v>
      </c>
      <c r="S37" s="352">
        <v>851582</v>
      </c>
      <c r="T37" s="352">
        <v>702747</v>
      </c>
      <c r="U37" s="352">
        <v>528649</v>
      </c>
      <c r="V37" s="28" t="s">
        <v>20</v>
      </c>
      <c r="W37" s="28" t="s">
        <v>20</v>
      </c>
      <c r="X37" s="28" t="s">
        <v>20</v>
      </c>
      <c r="Y37" s="28" t="s">
        <v>20</v>
      </c>
      <c r="Z37" s="38" t="s">
        <v>20</v>
      </c>
      <c r="AA37" s="28" t="s">
        <v>20</v>
      </c>
      <c r="AB37" s="3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2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5" t="s">
        <v>42</v>
      </c>
      <c r="D38" s="353">
        <v>448902</v>
      </c>
      <c r="E38" s="353">
        <v>490869</v>
      </c>
      <c r="F38" s="353">
        <v>746287</v>
      </c>
      <c r="G38" s="353">
        <v>993211</v>
      </c>
      <c r="H38" s="353">
        <v>1234596</v>
      </c>
      <c r="I38" s="353">
        <v>1477623</v>
      </c>
      <c r="J38" s="353">
        <v>1481381</v>
      </c>
      <c r="K38" s="353">
        <v>1535396</v>
      </c>
      <c r="L38" s="353">
        <v>1546112</v>
      </c>
      <c r="M38" s="353">
        <v>1284436</v>
      </c>
      <c r="N38" s="353">
        <v>1202579</v>
      </c>
      <c r="O38" s="353">
        <v>1210503</v>
      </c>
      <c r="P38" s="353">
        <v>1305528</v>
      </c>
      <c r="Q38" s="353">
        <v>1045500</v>
      </c>
      <c r="R38" s="353">
        <v>785117</v>
      </c>
      <c r="S38" s="353">
        <v>450910</v>
      </c>
      <c r="T38" s="447">
        <v>399878</v>
      </c>
      <c r="U38" s="447">
        <v>448446</v>
      </c>
      <c r="V38" s="346" t="s">
        <v>20</v>
      </c>
      <c r="W38" s="28" t="s">
        <v>20</v>
      </c>
      <c r="X38" s="28" t="s">
        <v>20</v>
      </c>
      <c r="Y38" s="28" t="s">
        <v>20</v>
      </c>
      <c r="Z38" s="38" t="s">
        <v>20</v>
      </c>
      <c r="AA38" s="28" t="s">
        <v>20</v>
      </c>
      <c r="AB38" s="38" t="s">
        <v>20</v>
      </c>
      <c r="AC38" s="38" t="s">
        <v>20</v>
      </c>
      <c r="AD38" s="38" t="s">
        <v>20</v>
      </c>
      <c r="AE38" s="38" t="s">
        <v>20</v>
      </c>
      <c r="AF38" s="53" t="s">
        <v>20</v>
      </c>
      <c r="AG38" s="38" t="s">
        <v>20</v>
      </c>
      <c r="AH38" s="28" t="s">
        <v>20</v>
      </c>
      <c r="AI38" s="28" t="s">
        <v>20</v>
      </c>
      <c r="AJ38" s="28" t="s">
        <v>20</v>
      </c>
      <c r="AK38" s="38" t="s">
        <v>20</v>
      </c>
      <c r="AL38" s="38" t="s">
        <v>20</v>
      </c>
      <c r="AM38" s="504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57" t="s">
        <v>20</v>
      </c>
      <c r="U39" s="457">
        <v>2307273</v>
      </c>
      <c r="V39" s="130">
        <v>2587414</v>
      </c>
      <c r="W39" s="122">
        <v>4197556</v>
      </c>
      <c r="X39" s="122">
        <v>4408235</v>
      </c>
      <c r="Y39" s="122">
        <v>4262714</v>
      </c>
      <c r="Z39" s="123">
        <v>3582689</v>
      </c>
      <c r="AA39" s="122">
        <v>4138561</v>
      </c>
      <c r="AB39" s="123">
        <v>4159847</v>
      </c>
      <c r="AC39" s="123">
        <v>4280837</v>
      </c>
      <c r="AD39" s="123">
        <v>6590279</v>
      </c>
      <c r="AE39" s="123">
        <v>6083316</v>
      </c>
      <c r="AF39" s="124">
        <v>5437009</v>
      </c>
      <c r="AG39" s="123">
        <v>4842130</v>
      </c>
      <c r="AH39" s="122">
        <v>5201402</v>
      </c>
      <c r="AI39" s="122">
        <v>4232708</v>
      </c>
      <c r="AJ39" s="122">
        <v>4636765</v>
      </c>
      <c r="AK39" s="123">
        <v>4820886</v>
      </c>
      <c r="AL39" s="123">
        <v>5919712</v>
      </c>
      <c r="AM39" s="506">
        <v>6736853</v>
      </c>
      <c r="AN39" s="125"/>
    </row>
    <row r="40" spans="2:40" ht="13.5">
      <c r="B40" s="12"/>
      <c r="C40" s="8" t="s">
        <v>25</v>
      </c>
      <c r="D40" s="456">
        <v>1100000</v>
      </c>
      <c r="E40" s="456">
        <v>1300000</v>
      </c>
      <c r="F40" s="456">
        <v>1339872</v>
      </c>
      <c r="G40" s="456">
        <v>1631663</v>
      </c>
      <c r="H40" s="456">
        <v>1778943</v>
      </c>
      <c r="I40" s="456">
        <v>2020053</v>
      </c>
      <c r="J40" s="456">
        <v>1719053</v>
      </c>
      <c r="K40" s="456">
        <v>1819053</v>
      </c>
      <c r="L40" s="456">
        <v>1824053</v>
      </c>
      <c r="M40" s="456">
        <v>1725053</v>
      </c>
      <c r="N40" s="456">
        <v>1375053</v>
      </c>
      <c r="O40" s="456">
        <v>1502153</v>
      </c>
      <c r="P40" s="456">
        <v>1646556</v>
      </c>
      <c r="Q40" s="456">
        <v>1837787</v>
      </c>
      <c r="R40" s="456">
        <v>1918206</v>
      </c>
      <c r="S40" s="456">
        <v>1591617</v>
      </c>
      <c r="T40" s="473">
        <v>1252417</v>
      </c>
      <c r="U40" s="384" t="s">
        <v>20</v>
      </c>
      <c r="V40" s="28" t="s">
        <v>20</v>
      </c>
      <c r="W40" s="28" t="s">
        <v>20</v>
      </c>
      <c r="X40" s="28" t="s">
        <v>20</v>
      </c>
      <c r="Y40" s="28" t="s">
        <v>20</v>
      </c>
      <c r="Z40" s="38" t="s">
        <v>20</v>
      </c>
      <c r="AA40" s="28" t="s">
        <v>20</v>
      </c>
      <c r="AB40" s="3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2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263450</v>
      </c>
      <c r="E41" s="443">
        <v>338908</v>
      </c>
      <c r="F41" s="443">
        <v>457305</v>
      </c>
      <c r="G41" s="443">
        <v>532300</v>
      </c>
      <c r="H41" s="443">
        <v>621532</v>
      </c>
      <c r="I41" s="443">
        <v>727850</v>
      </c>
      <c r="J41" s="443">
        <v>492553</v>
      </c>
      <c r="K41" s="443">
        <v>554574</v>
      </c>
      <c r="L41" s="443">
        <v>615494</v>
      </c>
      <c r="M41" s="443">
        <v>566753</v>
      </c>
      <c r="N41" s="443">
        <v>630907</v>
      </c>
      <c r="O41" s="443">
        <v>626267</v>
      </c>
      <c r="P41" s="443">
        <v>652981</v>
      </c>
      <c r="Q41" s="443">
        <v>569726</v>
      </c>
      <c r="R41" s="443">
        <v>503559</v>
      </c>
      <c r="S41" s="443">
        <v>393184</v>
      </c>
      <c r="T41" s="468">
        <v>281471</v>
      </c>
      <c r="U41" s="50" t="s">
        <v>20</v>
      </c>
      <c r="V41" s="28" t="s">
        <v>20</v>
      </c>
      <c r="W41" s="28" t="s">
        <v>20</v>
      </c>
      <c r="X41" s="28" t="s">
        <v>20</v>
      </c>
      <c r="Y41" s="28" t="s">
        <v>20</v>
      </c>
      <c r="Z41" s="38" t="s">
        <v>20</v>
      </c>
      <c r="AA41" s="28" t="s">
        <v>20</v>
      </c>
      <c r="AB41" s="3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2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57" t="s">
        <v>20</v>
      </c>
      <c r="U42" s="457">
        <v>823422</v>
      </c>
      <c r="V42" s="130">
        <v>1865502</v>
      </c>
      <c r="W42" s="122">
        <v>1985789</v>
      </c>
      <c r="X42" s="122">
        <v>2075093</v>
      </c>
      <c r="Y42" s="122">
        <v>1676173</v>
      </c>
      <c r="Z42" s="123">
        <v>2018806</v>
      </c>
      <c r="AA42" s="122">
        <v>2926462</v>
      </c>
      <c r="AB42" s="123">
        <v>4020340</v>
      </c>
      <c r="AC42" s="123">
        <v>5024367</v>
      </c>
      <c r="AD42" s="123">
        <v>5544604</v>
      </c>
      <c r="AE42" s="123">
        <v>6149145</v>
      </c>
      <c r="AF42" s="124">
        <v>6552118</v>
      </c>
      <c r="AG42" s="123">
        <v>6550820</v>
      </c>
      <c r="AH42" s="122">
        <v>6385757</v>
      </c>
      <c r="AI42" s="122">
        <v>6601208</v>
      </c>
      <c r="AJ42" s="122">
        <v>6034310</v>
      </c>
      <c r="AK42" s="123">
        <v>6182416</v>
      </c>
      <c r="AL42" s="123">
        <v>6594104</v>
      </c>
      <c r="AM42" s="506">
        <v>7303199</v>
      </c>
      <c r="AN42" s="125"/>
    </row>
    <row r="43" spans="2:40" ht="13.5">
      <c r="B43" s="12"/>
      <c r="C43" s="8" t="s">
        <v>26</v>
      </c>
      <c r="D43" s="456">
        <v>494440</v>
      </c>
      <c r="E43" s="456">
        <v>820945</v>
      </c>
      <c r="F43" s="456">
        <v>1669966</v>
      </c>
      <c r="G43" s="456">
        <v>2202330</v>
      </c>
      <c r="H43" s="456">
        <v>2371512</v>
      </c>
      <c r="I43" s="456">
        <v>2122210</v>
      </c>
      <c r="J43" s="456">
        <v>1706633</v>
      </c>
      <c r="K43" s="456">
        <v>1319210</v>
      </c>
      <c r="L43" s="456">
        <v>1162208</v>
      </c>
      <c r="M43" s="456">
        <v>932946</v>
      </c>
      <c r="N43" s="456">
        <v>842970</v>
      </c>
      <c r="O43" s="456">
        <v>865452</v>
      </c>
      <c r="P43" s="456">
        <v>965747</v>
      </c>
      <c r="Q43" s="456">
        <v>829251</v>
      </c>
      <c r="R43" s="456">
        <v>716880</v>
      </c>
      <c r="S43" s="456">
        <v>407501</v>
      </c>
      <c r="T43" s="473">
        <v>469821</v>
      </c>
      <c r="U43" s="384" t="s">
        <v>20</v>
      </c>
      <c r="V43" s="28" t="s">
        <v>20</v>
      </c>
      <c r="W43" s="28" t="s">
        <v>20</v>
      </c>
      <c r="X43" s="28" t="s">
        <v>20</v>
      </c>
      <c r="Y43" s="28" t="s">
        <v>20</v>
      </c>
      <c r="Z43" s="38" t="s">
        <v>20</v>
      </c>
      <c r="AA43" s="28" t="s">
        <v>20</v>
      </c>
      <c r="AB43" s="38" t="s">
        <v>20</v>
      </c>
      <c r="AC43" s="38" t="s">
        <v>20</v>
      </c>
      <c r="AD43" s="38" t="s">
        <v>20</v>
      </c>
      <c r="AE43" s="38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2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427513</v>
      </c>
      <c r="E44" s="442">
        <v>397734</v>
      </c>
      <c r="F44" s="442">
        <v>589118</v>
      </c>
      <c r="G44" s="442">
        <v>789133</v>
      </c>
      <c r="H44" s="442">
        <v>906349</v>
      </c>
      <c r="I44" s="442">
        <v>1023990</v>
      </c>
      <c r="J44" s="442">
        <v>1117285</v>
      </c>
      <c r="K44" s="442">
        <v>1241874</v>
      </c>
      <c r="L44" s="442">
        <v>1240799</v>
      </c>
      <c r="M44" s="442">
        <v>1246631</v>
      </c>
      <c r="N44" s="442">
        <v>1218648</v>
      </c>
      <c r="O44" s="442">
        <v>1285906</v>
      </c>
      <c r="P44" s="442">
        <v>1260405</v>
      </c>
      <c r="Q44" s="442">
        <v>1196542</v>
      </c>
      <c r="R44" s="442">
        <v>1196467</v>
      </c>
      <c r="S44" s="442">
        <v>1042855</v>
      </c>
      <c r="T44" s="352">
        <v>790489</v>
      </c>
      <c r="U44" s="28" t="s">
        <v>20</v>
      </c>
      <c r="V44" s="28" t="s">
        <v>20</v>
      </c>
      <c r="W44" s="28" t="s">
        <v>20</v>
      </c>
      <c r="X44" s="28" t="s">
        <v>20</v>
      </c>
      <c r="Y44" s="28" t="s">
        <v>20</v>
      </c>
      <c r="Z44" s="38" t="s">
        <v>20</v>
      </c>
      <c r="AA44" s="2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2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279720</v>
      </c>
      <c r="E45" s="442">
        <v>300158</v>
      </c>
      <c r="F45" s="442">
        <v>362315</v>
      </c>
      <c r="G45" s="442">
        <v>441550</v>
      </c>
      <c r="H45" s="442">
        <v>690819</v>
      </c>
      <c r="I45" s="442">
        <v>824195</v>
      </c>
      <c r="J45" s="442">
        <v>809294</v>
      </c>
      <c r="K45" s="442">
        <v>796671</v>
      </c>
      <c r="L45" s="442">
        <v>700448</v>
      </c>
      <c r="M45" s="442">
        <v>660248</v>
      </c>
      <c r="N45" s="442">
        <v>604387</v>
      </c>
      <c r="O45" s="442">
        <v>561408</v>
      </c>
      <c r="P45" s="442">
        <v>680509</v>
      </c>
      <c r="Q45" s="442">
        <v>672214</v>
      </c>
      <c r="R45" s="442">
        <v>664543</v>
      </c>
      <c r="S45" s="442">
        <v>653430</v>
      </c>
      <c r="T45" s="352">
        <v>602801</v>
      </c>
      <c r="U45" s="28" t="s">
        <v>20</v>
      </c>
      <c r="V45" s="28" t="s">
        <v>20</v>
      </c>
      <c r="W45" s="28" t="s">
        <v>20</v>
      </c>
      <c r="X45" s="28" t="s">
        <v>20</v>
      </c>
      <c r="Y45" s="28" t="s">
        <v>20</v>
      </c>
      <c r="Z45" s="38" t="s">
        <v>20</v>
      </c>
      <c r="AA45" s="28" t="s">
        <v>20</v>
      </c>
      <c r="AB45" s="3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2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182420</v>
      </c>
      <c r="E46" s="443">
        <v>231227</v>
      </c>
      <c r="F46" s="443">
        <v>591244</v>
      </c>
      <c r="G46" s="443">
        <v>1140222</v>
      </c>
      <c r="H46" s="443">
        <v>1630522</v>
      </c>
      <c r="I46" s="443">
        <v>1836304</v>
      </c>
      <c r="J46" s="443">
        <v>1919941</v>
      </c>
      <c r="K46" s="443">
        <v>1876681</v>
      </c>
      <c r="L46" s="443">
        <v>1810087</v>
      </c>
      <c r="M46" s="443">
        <v>1708769</v>
      </c>
      <c r="N46" s="443">
        <v>1187175</v>
      </c>
      <c r="O46" s="443">
        <v>962191</v>
      </c>
      <c r="P46" s="443">
        <v>863932</v>
      </c>
      <c r="Q46" s="443">
        <v>637965</v>
      </c>
      <c r="R46" s="443">
        <v>670116</v>
      </c>
      <c r="S46" s="443">
        <v>568165</v>
      </c>
      <c r="T46" s="468">
        <v>418245</v>
      </c>
      <c r="U46" s="50" t="s">
        <v>20</v>
      </c>
      <c r="V46" s="28" t="s">
        <v>20</v>
      </c>
      <c r="W46" s="28" t="s">
        <v>20</v>
      </c>
      <c r="X46" s="28" t="s">
        <v>20</v>
      </c>
      <c r="Y46" s="28" t="s">
        <v>20</v>
      </c>
      <c r="Z46" s="38" t="s">
        <v>20</v>
      </c>
      <c r="AA46" s="28" t="s">
        <v>20</v>
      </c>
      <c r="AB46" s="38" t="s">
        <v>20</v>
      </c>
      <c r="AC46" s="38" t="s">
        <v>20</v>
      </c>
      <c r="AD46" s="39" t="s">
        <v>20</v>
      </c>
      <c r="AE46" s="39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2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57" t="s">
        <v>20</v>
      </c>
      <c r="U47" s="457">
        <v>1436102</v>
      </c>
      <c r="V47" s="130">
        <v>1954280</v>
      </c>
      <c r="W47" s="122">
        <v>1969625</v>
      </c>
      <c r="X47" s="122">
        <v>1699893</v>
      </c>
      <c r="Y47" s="122">
        <v>2000746</v>
      </c>
      <c r="Z47" s="123">
        <v>2293101</v>
      </c>
      <c r="AA47" s="122">
        <v>3368292</v>
      </c>
      <c r="AB47" s="123">
        <v>3858117</v>
      </c>
      <c r="AC47" s="123">
        <v>4010662</v>
      </c>
      <c r="AD47" s="123">
        <v>4206492</v>
      </c>
      <c r="AE47" s="123">
        <v>4447827</v>
      </c>
      <c r="AF47" s="124">
        <v>4723077</v>
      </c>
      <c r="AG47" s="123">
        <v>5438576</v>
      </c>
      <c r="AH47" s="122">
        <v>5365641</v>
      </c>
      <c r="AI47" s="122">
        <v>5543728</v>
      </c>
      <c r="AJ47" s="122">
        <v>5432057</v>
      </c>
      <c r="AK47" s="123">
        <v>5419195</v>
      </c>
      <c r="AL47" s="123">
        <v>5900322</v>
      </c>
      <c r="AM47" s="506">
        <v>6263566</v>
      </c>
      <c r="AN47" s="125"/>
    </row>
    <row r="48" spans="2:40" ht="13.5">
      <c r="B48" s="12"/>
      <c r="C48" s="8" t="s">
        <v>27</v>
      </c>
      <c r="D48" s="456">
        <v>2147296</v>
      </c>
      <c r="E48" s="456">
        <v>2362958</v>
      </c>
      <c r="F48" s="456">
        <v>2872212</v>
      </c>
      <c r="G48" s="456">
        <v>3059220</v>
      </c>
      <c r="H48" s="456">
        <v>3183996</v>
      </c>
      <c r="I48" s="456">
        <v>3285366</v>
      </c>
      <c r="J48" s="456">
        <v>3547078</v>
      </c>
      <c r="K48" s="456">
        <v>3819050</v>
      </c>
      <c r="L48" s="456">
        <v>3716628</v>
      </c>
      <c r="M48" s="456">
        <v>3454314</v>
      </c>
      <c r="N48" s="456">
        <v>3242671</v>
      </c>
      <c r="O48" s="456">
        <v>3084025</v>
      </c>
      <c r="P48" s="456">
        <v>3135770</v>
      </c>
      <c r="Q48" s="456">
        <v>3164568</v>
      </c>
      <c r="R48" s="456">
        <v>3230466</v>
      </c>
      <c r="S48" s="456">
        <v>3016699</v>
      </c>
      <c r="T48" s="473">
        <v>2757920</v>
      </c>
      <c r="U48" s="384" t="s">
        <v>20</v>
      </c>
      <c r="V48" s="28" t="s">
        <v>20</v>
      </c>
      <c r="W48" s="28" t="s">
        <v>20</v>
      </c>
      <c r="X48" s="28" t="s">
        <v>20</v>
      </c>
      <c r="Y48" s="28" t="s">
        <v>20</v>
      </c>
      <c r="Z48" s="38" t="s">
        <v>20</v>
      </c>
      <c r="AA48" s="28" t="s">
        <v>20</v>
      </c>
      <c r="AB48" s="3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2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3">
        <v>93833</v>
      </c>
      <c r="E49" s="443">
        <v>141933</v>
      </c>
      <c r="F49" s="443">
        <v>380283</v>
      </c>
      <c r="G49" s="443">
        <v>496204</v>
      </c>
      <c r="H49" s="443">
        <v>581054</v>
      </c>
      <c r="I49" s="443">
        <v>556151</v>
      </c>
      <c r="J49" s="443">
        <v>561761</v>
      </c>
      <c r="K49" s="443">
        <v>658211</v>
      </c>
      <c r="L49" s="443">
        <v>790102</v>
      </c>
      <c r="M49" s="443">
        <v>903848</v>
      </c>
      <c r="N49" s="443">
        <v>922594</v>
      </c>
      <c r="O49" s="443">
        <v>936340</v>
      </c>
      <c r="P49" s="443">
        <v>977987</v>
      </c>
      <c r="Q49" s="443">
        <v>922149</v>
      </c>
      <c r="R49" s="443">
        <v>806011</v>
      </c>
      <c r="S49" s="443">
        <v>683051</v>
      </c>
      <c r="T49" s="468">
        <v>566308</v>
      </c>
      <c r="U49" s="50" t="s">
        <v>20</v>
      </c>
      <c r="V49" s="50" t="s">
        <v>20</v>
      </c>
      <c r="W49" s="50" t="s">
        <v>20</v>
      </c>
      <c r="X49" s="50" t="s">
        <v>20</v>
      </c>
      <c r="Y49" s="50" t="s">
        <v>20</v>
      </c>
      <c r="Z49" s="51" t="s">
        <v>20</v>
      </c>
      <c r="AA49" s="50" t="s">
        <v>20</v>
      </c>
      <c r="AB49" s="51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0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360" t="s">
        <v>20</v>
      </c>
      <c r="E50" s="360" t="s">
        <v>20</v>
      </c>
      <c r="F50" s="360" t="s">
        <v>20</v>
      </c>
      <c r="G50" s="360" t="s">
        <v>20</v>
      </c>
      <c r="H50" s="360" t="s">
        <v>20</v>
      </c>
      <c r="I50" s="360" t="s">
        <v>20</v>
      </c>
      <c r="J50" s="360" t="s">
        <v>20</v>
      </c>
      <c r="K50" s="360" t="s">
        <v>20</v>
      </c>
      <c r="L50" s="360" t="s">
        <v>20</v>
      </c>
      <c r="M50" s="360" t="s">
        <v>20</v>
      </c>
      <c r="N50" s="360" t="s">
        <v>20</v>
      </c>
      <c r="O50" s="360" t="s">
        <v>20</v>
      </c>
      <c r="P50" s="360" t="s">
        <v>20</v>
      </c>
      <c r="Q50" s="360" t="s">
        <v>20</v>
      </c>
      <c r="R50" s="360" t="s">
        <v>20</v>
      </c>
      <c r="S50" s="360" t="s">
        <v>20</v>
      </c>
      <c r="T50" s="417" t="s">
        <v>20</v>
      </c>
      <c r="U50" s="480" t="s">
        <v>20</v>
      </c>
      <c r="V50" s="417" t="s">
        <v>20</v>
      </c>
      <c r="W50" s="417" t="s">
        <v>20</v>
      </c>
      <c r="X50" s="30">
        <v>1902156</v>
      </c>
      <c r="Y50" s="30">
        <v>2124795</v>
      </c>
      <c r="Z50" s="40">
        <v>2573629</v>
      </c>
      <c r="AA50" s="30">
        <v>2489110</v>
      </c>
      <c r="AB50" s="40">
        <v>3140277</v>
      </c>
      <c r="AC50" s="40">
        <v>3770715</v>
      </c>
      <c r="AD50" s="40">
        <v>4693524</v>
      </c>
      <c r="AE50" s="40">
        <v>5654511</v>
      </c>
      <c r="AF50" s="55">
        <v>6224493</v>
      </c>
      <c r="AG50" s="40">
        <v>6553926</v>
      </c>
      <c r="AH50" s="30">
        <v>6534250</v>
      </c>
      <c r="AI50" s="30">
        <v>5567551</v>
      </c>
      <c r="AJ50" s="30">
        <v>5575681</v>
      </c>
      <c r="AK50" s="40">
        <v>5661274</v>
      </c>
      <c r="AL50" s="40">
        <v>6116880</v>
      </c>
      <c r="AM50" s="507">
        <v>5968790</v>
      </c>
      <c r="AN50" s="84"/>
    </row>
    <row r="51" spans="2:40" ht="13.5">
      <c r="B51" s="12"/>
      <c r="C51" s="36" t="s">
        <v>28</v>
      </c>
      <c r="D51" s="450">
        <v>1343482</v>
      </c>
      <c r="E51" s="450">
        <v>1906250</v>
      </c>
      <c r="F51" s="450">
        <v>2011645</v>
      </c>
      <c r="G51" s="450">
        <v>2296648</v>
      </c>
      <c r="H51" s="450">
        <v>2515311</v>
      </c>
      <c r="I51" s="450">
        <v>2829541</v>
      </c>
      <c r="J51" s="450">
        <v>3607078</v>
      </c>
      <c r="K51" s="450">
        <v>3321545</v>
      </c>
      <c r="L51" s="450">
        <v>3290443</v>
      </c>
      <c r="M51" s="450">
        <v>3215007</v>
      </c>
      <c r="N51" s="450">
        <v>2817747</v>
      </c>
      <c r="O51" s="450">
        <v>2643713</v>
      </c>
      <c r="P51" s="450">
        <v>2821143</v>
      </c>
      <c r="Q51" s="450">
        <v>2834589</v>
      </c>
      <c r="R51" s="450">
        <v>2845035</v>
      </c>
      <c r="S51" s="450">
        <v>2732143</v>
      </c>
      <c r="T51" s="351">
        <v>2513544</v>
      </c>
      <c r="U51" s="351">
        <v>2260720</v>
      </c>
      <c r="V51" s="351">
        <v>1872840</v>
      </c>
      <c r="W51" s="46">
        <v>1565502</v>
      </c>
      <c r="X51" s="67" t="s">
        <v>20</v>
      </c>
      <c r="Y51" s="67" t="s">
        <v>20</v>
      </c>
      <c r="Z51" s="70" t="s">
        <v>20</v>
      </c>
      <c r="AA51" s="67" t="s">
        <v>20</v>
      </c>
      <c r="AB51" s="70" t="s">
        <v>20</v>
      </c>
      <c r="AC51" s="70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67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463">
        <v>104919</v>
      </c>
      <c r="E52" s="352">
        <v>125392</v>
      </c>
      <c r="F52" s="352">
        <v>146471</v>
      </c>
      <c r="G52" s="352">
        <v>227965</v>
      </c>
      <c r="H52" s="352">
        <v>314134</v>
      </c>
      <c r="I52" s="352">
        <v>459575</v>
      </c>
      <c r="J52" s="352">
        <v>562521</v>
      </c>
      <c r="K52" s="352">
        <v>653678</v>
      </c>
      <c r="L52" s="352">
        <v>584321</v>
      </c>
      <c r="M52" s="352">
        <v>542195</v>
      </c>
      <c r="N52" s="352">
        <v>475018</v>
      </c>
      <c r="O52" s="352">
        <v>460100</v>
      </c>
      <c r="P52" s="352">
        <v>581003</v>
      </c>
      <c r="Q52" s="352">
        <v>590925</v>
      </c>
      <c r="R52" s="352">
        <v>601283</v>
      </c>
      <c r="S52" s="352">
        <v>499034</v>
      </c>
      <c r="T52" s="352">
        <v>387024</v>
      </c>
      <c r="U52" s="352">
        <v>218143</v>
      </c>
      <c r="V52" s="352">
        <v>92364</v>
      </c>
      <c r="W52" s="48">
        <v>92432</v>
      </c>
      <c r="X52" s="28" t="s">
        <v>20</v>
      </c>
      <c r="Y52" s="28" t="s">
        <v>20</v>
      </c>
      <c r="Z52" s="38" t="s">
        <v>20</v>
      </c>
      <c r="AA52" s="28" t="s">
        <v>20</v>
      </c>
      <c r="AB52" s="3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2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130868</v>
      </c>
      <c r="E53" s="353">
        <v>151094</v>
      </c>
      <c r="F53" s="353">
        <v>262370</v>
      </c>
      <c r="G53" s="353">
        <v>338224</v>
      </c>
      <c r="H53" s="353">
        <v>483488</v>
      </c>
      <c r="I53" s="353">
        <v>630339</v>
      </c>
      <c r="J53" s="353">
        <v>729138</v>
      </c>
      <c r="K53" s="353">
        <v>822095</v>
      </c>
      <c r="L53" s="353">
        <v>793160</v>
      </c>
      <c r="M53" s="353">
        <v>643214</v>
      </c>
      <c r="N53" s="353">
        <v>484985</v>
      </c>
      <c r="O53" s="353">
        <v>368586</v>
      </c>
      <c r="P53" s="353">
        <v>514045</v>
      </c>
      <c r="Q53" s="353">
        <v>442783</v>
      </c>
      <c r="R53" s="353">
        <v>443078</v>
      </c>
      <c r="S53" s="353">
        <v>482811</v>
      </c>
      <c r="T53" s="353">
        <v>390403</v>
      </c>
      <c r="U53" s="353">
        <v>99855</v>
      </c>
      <c r="V53" s="353">
        <v>99895</v>
      </c>
      <c r="W53" s="33">
        <v>99922</v>
      </c>
      <c r="X53" s="68" t="s">
        <v>20</v>
      </c>
      <c r="Y53" s="68" t="s">
        <v>20</v>
      </c>
      <c r="Z53" s="71" t="s">
        <v>20</v>
      </c>
      <c r="AA53" s="68" t="s">
        <v>20</v>
      </c>
      <c r="AB53" s="71" t="s">
        <v>20</v>
      </c>
      <c r="AC53" s="71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68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444" t="s">
        <v>20</v>
      </c>
      <c r="T54" s="457">
        <v>3412296</v>
      </c>
      <c r="U54" s="457">
        <v>2272283</v>
      </c>
      <c r="V54" s="130">
        <v>4177157</v>
      </c>
      <c r="W54" s="122">
        <v>4127411</v>
      </c>
      <c r="X54" s="122">
        <v>3623301</v>
      </c>
      <c r="Y54" s="122">
        <v>2406676</v>
      </c>
      <c r="Z54" s="123">
        <v>2824465</v>
      </c>
      <c r="AA54" s="122">
        <v>5697141</v>
      </c>
      <c r="AB54" s="123">
        <v>9148176</v>
      </c>
      <c r="AC54" s="123">
        <v>10633179</v>
      </c>
      <c r="AD54" s="123">
        <v>12707031</v>
      </c>
      <c r="AE54" s="123">
        <v>12519076</v>
      </c>
      <c r="AF54" s="124">
        <v>11834100</v>
      </c>
      <c r="AG54" s="123">
        <v>13265993</v>
      </c>
      <c r="AH54" s="122">
        <v>10074513</v>
      </c>
      <c r="AI54" s="122">
        <v>9216972</v>
      </c>
      <c r="AJ54" s="122">
        <v>8307009</v>
      </c>
      <c r="AK54" s="123">
        <v>8476824</v>
      </c>
      <c r="AL54" s="123">
        <v>15633418</v>
      </c>
      <c r="AM54" s="506">
        <v>19822623</v>
      </c>
      <c r="AN54" s="125"/>
    </row>
    <row r="55" spans="2:40" ht="13.5">
      <c r="B55" s="12"/>
      <c r="C55" s="8" t="s">
        <v>19</v>
      </c>
      <c r="D55" s="456">
        <v>4449277</v>
      </c>
      <c r="E55" s="456">
        <v>4979177</v>
      </c>
      <c r="F55" s="456">
        <v>5518743</v>
      </c>
      <c r="G55" s="456">
        <v>5913927</v>
      </c>
      <c r="H55" s="456">
        <v>6178238</v>
      </c>
      <c r="I55" s="456">
        <v>5777152</v>
      </c>
      <c r="J55" s="456">
        <v>5317559</v>
      </c>
      <c r="K55" s="456">
        <v>4399184</v>
      </c>
      <c r="L55" s="456">
        <v>3075404</v>
      </c>
      <c r="M55" s="456">
        <v>3419955</v>
      </c>
      <c r="N55" s="456">
        <v>3186334</v>
      </c>
      <c r="O55" s="456">
        <v>2796323</v>
      </c>
      <c r="P55" s="456">
        <v>2269782</v>
      </c>
      <c r="Q55" s="456">
        <v>1870341</v>
      </c>
      <c r="R55" s="456">
        <v>2525425</v>
      </c>
      <c r="S55" s="456">
        <v>1811115</v>
      </c>
      <c r="T55" s="384" t="s">
        <v>20</v>
      </c>
      <c r="U55" s="384" t="s">
        <v>20</v>
      </c>
      <c r="V55" s="28" t="s">
        <v>20</v>
      </c>
      <c r="W55" s="28" t="s">
        <v>20</v>
      </c>
      <c r="X55" s="28" t="s">
        <v>20</v>
      </c>
      <c r="Y55" s="28" t="s">
        <v>20</v>
      </c>
      <c r="Z55" s="38" t="s">
        <v>20</v>
      </c>
      <c r="AA55" s="28" t="s">
        <v>20</v>
      </c>
      <c r="AB55" s="3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2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1383682</v>
      </c>
      <c r="E56" s="442">
        <v>2102769</v>
      </c>
      <c r="F56" s="442">
        <v>2103774</v>
      </c>
      <c r="G56" s="442">
        <v>1596162</v>
      </c>
      <c r="H56" s="442">
        <v>1908107</v>
      </c>
      <c r="I56" s="442">
        <v>2734919</v>
      </c>
      <c r="J56" s="442">
        <v>2821402</v>
      </c>
      <c r="K56" s="442">
        <v>2408218</v>
      </c>
      <c r="L56" s="442">
        <v>1770660</v>
      </c>
      <c r="M56" s="442">
        <v>1215928</v>
      </c>
      <c r="N56" s="442">
        <v>1228141</v>
      </c>
      <c r="O56" s="442">
        <v>1673089</v>
      </c>
      <c r="P56" s="442">
        <v>1639477</v>
      </c>
      <c r="Q56" s="442">
        <v>1721104</v>
      </c>
      <c r="R56" s="442">
        <v>1893795</v>
      </c>
      <c r="S56" s="442">
        <v>1373289</v>
      </c>
      <c r="T56" s="28" t="s">
        <v>20</v>
      </c>
      <c r="U56" s="28" t="s">
        <v>20</v>
      </c>
      <c r="V56" s="28" t="s">
        <v>20</v>
      </c>
      <c r="W56" s="28" t="s">
        <v>20</v>
      </c>
      <c r="X56" s="28" t="s">
        <v>20</v>
      </c>
      <c r="Y56" s="28" t="s">
        <v>20</v>
      </c>
      <c r="Z56" s="38" t="s">
        <v>20</v>
      </c>
      <c r="AA56" s="28" t="s">
        <v>20</v>
      </c>
      <c r="AB56" s="3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2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249126</v>
      </c>
      <c r="E57" s="458">
        <v>373429</v>
      </c>
      <c r="F57" s="458">
        <v>534050</v>
      </c>
      <c r="G57" s="458">
        <v>650384</v>
      </c>
      <c r="H57" s="458">
        <v>724618</v>
      </c>
      <c r="I57" s="458">
        <v>900927</v>
      </c>
      <c r="J57" s="458">
        <v>949819</v>
      </c>
      <c r="K57" s="458">
        <v>968363</v>
      </c>
      <c r="L57" s="458">
        <v>1017337</v>
      </c>
      <c r="M57" s="458">
        <v>790607</v>
      </c>
      <c r="N57" s="458">
        <v>814796</v>
      </c>
      <c r="O57" s="458">
        <v>862124</v>
      </c>
      <c r="P57" s="458">
        <v>668472</v>
      </c>
      <c r="Q57" s="458">
        <v>631112</v>
      </c>
      <c r="R57" s="458">
        <v>592133</v>
      </c>
      <c r="S57" s="458">
        <v>340497</v>
      </c>
      <c r="T57" s="474" t="s">
        <v>20</v>
      </c>
      <c r="U57" s="474" t="s">
        <v>20</v>
      </c>
      <c r="V57" s="28" t="s">
        <v>20</v>
      </c>
      <c r="W57" s="28" t="s">
        <v>20</v>
      </c>
      <c r="X57" s="28" t="s">
        <v>20</v>
      </c>
      <c r="Y57" s="28" t="s">
        <v>20</v>
      </c>
      <c r="Z57" s="38" t="s">
        <v>20</v>
      </c>
      <c r="AA57" s="28" t="s">
        <v>20</v>
      </c>
      <c r="AB57" s="3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2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393279</v>
      </c>
      <c r="E58" s="443">
        <v>412742</v>
      </c>
      <c r="F58" s="443">
        <v>558451</v>
      </c>
      <c r="G58" s="443">
        <v>786461</v>
      </c>
      <c r="H58" s="443">
        <v>1031723</v>
      </c>
      <c r="I58" s="443">
        <v>1044158</v>
      </c>
      <c r="J58" s="443">
        <v>812330</v>
      </c>
      <c r="K58" s="443">
        <v>841840</v>
      </c>
      <c r="L58" s="443">
        <v>869462</v>
      </c>
      <c r="M58" s="443">
        <v>878793</v>
      </c>
      <c r="N58" s="443">
        <v>927419</v>
      </c>
      <c r="O58" s="443">
        <v>971732</v>
      </c>
      <c r="P58" s="443">
        <v>920132</v>
      </c>
      <c r="Q58" s="443">
        <v>993635</v>
      </c>
      <c r="R58" s="443">
        <v>1005681</v>
      </c>
      <c r="S58" s="443">
        <v>488095</v>
      </c>
      <c r="T58" s="50" t="s">
        <v>20</v>
      </c>
      <c r="U58" s="50" t="s">
        <v>20</v>
      </c>
      <c r="V58" s="28" t="s">
        <v>20</v>
      </c>
      <c r="W58" s="28" t="s">
        <v>20</v>
      </c>
      <c r="X58" s="28" t="s">
        <v>20</v>
      </c>
      <c r="Y58" s="28" t="s">
        <v>20</v>
      </c>
      <c r="Z58" s="38" t="s">
        <v>20</v>
      </c>
      <c r="AA58" s="28" t="s">
        <v>20</v>
      </c>
      <c r="AB58" s="3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2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57" t="s">
        <v>20</v>
      </c>
      <c r="U59" s="457">
        <v>2044492</v>
      </c>
      <c r="V59" s="130">
        <v>1881191</v>
      </c>
      <c r="W59" s="122">
        <v>1910966</v>
      </c>
      <c r="X59" s="122">
        <v>2404122</v>
      </c>
      <c r="Y59" s="122">
        <v>2460583</v>
      </c>
      <c r="Z59" s="123">
        <v>3037776</v>
      </c>
      <c r="AA59" s="122">
        <v>3489065</v>
      </c>
      <c r="AB59" s="123">
        <v>4486172</v>
      </c>
      <c r="AC59" s="123">
        <v>4805903</v>
      </c>
      <c r="AD59" s="123">
        <v>5277299</v>
      </c>
      <c r="AE59" s="123">
        <v>6011276</v>
      </c>
      <c r="AF59" s="124">
        <v>6980206</v>
      </c>
      <c r="AG59" s="123">
        <v>8667493</v>
      </c>
      <c r="AH59" s="122">
        <v>7598731</v>
      </c>
      <c r="AI59" s="122">
        <v>8074550</v>
      </c>
      <c r="AJ59" s="122">
        <v>8448642</v>
      </c>
      <c r="AK59" s="123">
        <v>8500427</v>
      </c>
      <c r="AL59" s="123">
        <v>9376532</v>
      </c>
      <c r="AM59" s="506">
        <v>10093337</v>
      </c>
      <c r="AN59" s="125"/>
    </row>
    <row r="60" spans="2:40" ht="13.5">
      <c r="B60" s="12"/>
      <c r="C60" s="8" t="s">
        <v>24</v>
      </c>
      <c r="D60" s="460">
        <v>1613013</v>
      </c>
      <c r="E60" s="460">
        <v>1934518</v>
      </c>
      <c r="F60" s="460">
        <v>2186823</v>
      </c>
      <c r="G60" s="460">
        <v>2516207</v>
      </c>
      <c r="H60" s="460">
        <v>2354257</v>
      </c>
      <c r="I60" s="460">
        <v>2102894</v>
      </c>
      <c r="J60" s="460">
        <v>2273009</v>
      </c>
      <c r="K60" s="460">
        <v>2204303</v>
      </c>
      <c r="L60" s="460">
        <v>2269730</v>
      </c>
      <c r="M60" s="460">
        <v>2315525</v>
      </c>
      <c r="N60" s="460">
        <v>2087612</v>
      </c>
      <c r="O60" s="460">
        <v>2035104</v>
      </c>
      <c r="P60" s="460">
        <v>2558889</v>
      </c>
      <c r="Q60" s="460">
        <v>2520667</v>
      </c>
      <c r="R60" s="460">
        <v>2464482</v>
      </c>
      <c r="S60" s="460">
        <v>1660268</v>
      </c>
      <c r="T60" s="471">
        <v>1031788</v>
      </c>
      <c r="U60" s="409" t="s">
        <v>20</v>
      </c>
      <c r="V60" s="28" t="s">
        <v>20</v>
      </c>
      <c r="W60" s="28" t="s">
        <v>20</v>
      </c>
      <c r="X60" s="28" t="s">
        <v>20</v>
      </c>
      <c r="Y60" s="28" t="s">
        <v>20</v>
      </c>
      <c r="Z60" s="38" t="s">
        <v>20</v>
      </c>
      <c r="AA60" s="28" t="s">
        <v>20</v>
      </c>
      <c r="AB60" s="3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2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471174</v>
      </c>
      <c r="E61" s="461">
        <v>710645</v>
      </c>
      <c r="F61" s="461">
        <v>1548103</v>
      </c>
      <c r="G61" s="461">
        <v>2470719</v>
      </c>
      <c r="H61" s="461">
        <v>3537276</v>
      </c>
      <c r="I61" s="461">
        <v>3939106</v>
      </c>
      <c r="J61" s="461">
        <v>4147755</v>
      </c>
      <c r="K61" s="461">
        <v>4690099</v>
      </c>
      <c r="L61" s="461">
        <v>4985818</v>
      </c>
      <c r="M61" s="461">
        <v>4720047</v>
      </c>
      <c r="N61" s="461">
        <v>3509431</v>
      </c>
      <c r="O61" s="461">
        <v>2979016</v>
      </c>
      <c r="P61" s="461">
        <v>3050138</v>
      </c>
      <c r="Q61" s="461">
        <v>2462871</v>
      </c>
      <c r="R61" s="461">
        <v>2280821</v>
      </c>
      <c r="S61" s="461">
        <v>1687404</v>
      </c>
      <c r="T61" s="468">
        <v>2462202</v>
      </c>
      <c r="U61" s="50" t="s">
        <v>20</v>
      </c>
      <c r="V61" s="28" t="s">
        <v>20</v>
      </c>
      <c r="W61" s="28" t="s">
        <v>20</v>
      </c>
      <c r="X61" s="28" t="s">
        <v>20</v>
      </c>
      <c r="Y61" s="28" t="s">
        <v>20</v>
      </c>
      <c r="Z61" s="38" t="s">
        <v>20</v>
      </c>
      <c r="AA61" s="28" t="s">
        <v>20</v>
      </c>
      <c r="AB61" s="3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28" t="s">
        <v>20</v>
      </c>
      <c r="AK61" s="38" t="s">
        <v>20</v>
      </c>
      <c r="AL61" s="38" t="s">
        <v>20</v>
      </c>
      <c r="AM61" s="504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66" t="s">
        <v>20</v>
      </c>
      <c r="U62" s="466">
        <v>2027697</v>
      </c>
      <c r="V62" s="133">
        <v>1789994</v>
      </c>
      <c r="W62" s="390">
        <v>1845356</v>
      </c>
      <c r="X62" s="390">
        <v>1904155</v>
      </c>
      <c r="Y62" s="390">
        <v>2322447</v>
      </c>
      <c r="Z62" s="391">
        <v>2594087</v>
      </c>
      <c r="AA62" s="390">
        <v>3322368</v>
      </c>
      <c r="AB62" s="391">
        <v>4058030</v>
      </c>
      <c r="AC62" s="391">
        <v>4998790</v>
      </c>
      <c r="AD62" s="391">
        <v>5763084</v>
      </c>
      <c r="AE62" s="391">
        <v>6345674</v>
      </c>
      <c r="AF62" s="392">
        <v>6658464</v>
      </c>
      <c r="AG62" s="391">
        <v>7139940</v>
      </c>
      <c r="AH62" s="390">
        <v>7202807</v>
      </c>
      <c r="AI62" s="390">
        <v>7824881</v>
      </c>
      <c r="AJ62" s="390">
        <v>8427101</v>
      </c>
      <c r="AK62" s="391">
        <v>8504004</v>
      </c>
      <c r="AL62" s="391">
        <v>8893787</v>
      </c>
      <c r="AM62" s="550">
        <v>11900478</v>
      </c>
      <c r="AN62" s="125"/>
    </row>
    <row r="63" spans="2:40" ht="13.5">
      <c r="B63" s="14"/>
      <c r="C63" s="8" t="s">
        <v>30</v>
      </c>
      <c r="D63" s="456">
        <v>56823</v>
      </c>
      <c r="E63" s="456">
        <v>76820</v>
      </c>
      <c r="F63" s="456">
        <v>496058</v>
      </c>
      <c r="G63" s="456">
        <v>697100</v>
      </c>
      <c r="H63" s="456">
        <v>864307</v>
      </c>
      <c r="I63" s="456">
        <v>593099</v>
      </c>
      <c r="J63" s="456">
        <v>598563</v>
      </c>
      <c r="K63" s="456">
        <v>610437</v>
      </c>
      <c r="L63" s="456">
        <v>655955</v>
      </c>
      <c r="M63" s="456">
        <v>543534</v>
      </c>
      <c r="N63" s="456">
        <v>536413</v>
      </c>
      <c r="O63" s="456">
        <v>500362</v>
      </c>
      <c r="P63" s="456">
        <v>560497</v>
      </c>
      <c r="Q63" s="456">
        <v>436659</v>
      </c>
      <c r="R63" s="456">
        <v>332603</v>
      </c>
      <c r="S63" s="456">
        <v>199785</v>
      </c>
      <c r="T63" s="473">
        <v>125690</v>
      </c>
      <c r="U63" s="384" t="s">
        <v>20</v>
      </c>
      <c r="V63" s="28" t="s">
        <v>20</v>
      </c>
      <c r="W63" s="28" t="s">
        <v>20</v>
      </c>
      <c r="X63" s="28" t="s">
        <v>20</v>
      </c>
      <c r="Y63" s="28" t="s">
        <v>20</v>
      </c>
      <c r="Z63" s="38" t="s">
        <v>20</v>
      </c>
      <c r="AA63" s="28" t="s">
        <v>20</v>
      </c>
      <c r="AB63" s="38" t="s">
        <v>20</v>
      </c>
      <c r="AC63" s="38" t="s">
        <v>20</v>
      </c>
      <c r="AD63" s="97" t="s">
        <v>20</v>
      </c>
      <c r="AE63" s="97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2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180603</v>
      </c>
      <c r="E64" s="462">
        <v>200603</v>
      </c>
      <c r="F64" s="462">
        <v>616114</v>
      </c>
      <c r="G64" s="462">
        <v>1006289</v>
      </c>
      <c r="H64" s="462">
        <v>1181038</v>
      </c>
      <c r="I64" s="462">
        <v>1227952</v>
      </c>
      <c r="J64" s="462">
        <v>1417525</v>
      </c>
      <c r="K64" s="462">
        <v>1555913</v>
      </c>
      <c r="L64" s="462">
        <v>1652530</v>
      </c>
      <c r="M64" s="462">
        <v>1637731</v>
      </c>
      <c r="N64" s="462">
        <v>1640134</v>
      </c>
      <c r="O64" s="462">
        <v>1477390</v>
      </c>
      <c r="P64" s="462">
        <v>627670</v>
      </c>
      <c r="Q64" s="462">
        <v>616348</v>
      </c>
      <c r="R64" s="462">
        <v>578376</v>
      </c>
      <c r="S64" s="462">
        <v>517689</v>
      </c>
      <c r="T64" s="462">
        <v>485139</v>
      </c>
      <c r="U64" s="350" t="s">
        <v>20</v>
      </c>
      <c r="V64" s="28" t="s">
        <v>20</v>
      </c>
      <c r="W64" s="28" t="s">
        <v>20</v>
      </c>
      <c r="X64" s="28" t="s">
        <v>20</v>
      </c>
      <c r="Y64" s="28" t="s">
        <v>20</v>
      </c>
      <c r="Z64" s="38" t="s">
        <v>20</v>
      </c>
      <c r="AA64" s="28" t="s">
        <v>20</v>
      </c>
      <c r="AB64" s="3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2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572404</v>
      </c>
      <c r="E65" s="462">
        <v>611181</v>
      </c>
      <c r="F65" s="462">
        <v>1009018</v>
      </c>
      <c r="G65" s="462">
        <v>1273011</v>
      </c>
      <c r="H65" s="462">
        <v>1565972</v>
      </c>
      <c r="I65" s="462">
        <v>1690818</v>
      </c>
      <c r="J65" s="462">
        <v>1574782</v>
      </c>
      <c r="K65" s="462">
        <v>1623565</v>
      </c>
      <c r="L65" s="462">
        <v>1525833</v>
      </c>
      <c r="M65" s="462">
        <v>1378505</v>
      </c>
      <c r="N65" s="462">
        <v>1341982</v>
      </c>
      <c r="O65" s="462">
        <v>1285142</v>
      </c>
      <c r="P65" s="462">
        <v>1373139</v>
      </c>
      <c r="Q65" s="462">
        <v>1164699</v>
      </c>
      <c r="R65" s="462">
        <v>1175449</v>
      </c>
      <c r="S65" s="462">
        <v>894609</v>
      </c>
      <c r="T65" s="462">
        <v>792977</v>
      </c>
      <c r="U65" s="350" t="s">
        <v>20</v>
      </c>
      <c r="V65" s="28" t="s">
        <v>20</v>
      </c>
      <c r="W65" s="28" t="s">
        <v>20</v>
      </c>
      <c r="X65" s="28" t="s">
        <v>20</v>
      </c>
      <c r="Y65" s="28" t="s">
        <v>20</v>
      </c>
      <c r="Z65" s="38" t="s">
        <v>20</v>
      </c>
      <c r="AA65" s="28" t="s">
        <v>20</v>
      </c>
      <c r="AB65" s="3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2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539571</v>
      </c>
      <c r="E66" s="448">
        <v>550622</v>
      </c>
      <c r="F66" s="448">
        <v>1025974</v>
      </c>
      <c r="G66" s="448">
        <v>1228723</v>
      </c>
      <c r="H66" s="448">
        <v>1505812</v>
      </c>
      <c r="I66" s="448">
        <v>1673211</v>
      </c>
      <c r="J66" s="448">
        <v>1652311</v>
      </c>
      <c r="K66" s="448">
        <v>1662493</v>
      </c>
      <c r="L66" s="448">
        <v>1625628</v>
      </c>
      <c r="M66" s="448">
        <v>1607763</v>
      </c>
      <c r="N66" s="448">
        <v>1410951</v>
      </c>
      <c r="O66" s="448">
        <v>1391476</v>
      </c>
      <c r="P66" s="448">
        <v>1439153</v>
      </c>
      <c r="Q66" s="448">
        <v>1298043</v>
      </c>
      <c r="R66" s="448">
        <v>1267431</v>
      </c>
      <c r="S66" s="448">
        <v>1174876</v>
      </c>
      <c r="T66" s="448">
        <v>1165817</v>
      </c>
      <c r="U66" s="94" t="s">
        <v>20</v>
      </c>
      <c r="V66" s="29" t="s">
        <v>20</v>
      </c>
      <c r="W66" s="29" t="s">
        <v>20</v>
      </c>
      <c r="X66" s="29" t="s">
        <v>20</v>
      </c>
      <c r="Y66" s="29" t="s">
        <v>20</v>
      </c>
      <c r="Z66" s="39" t="s">
        <v>20</v>
      </c>
      <c r="AA66" s="29" t="s">
        <v>20</v>
      </c>
      <c r="AB66" s="3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2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1317673</v>
      </c>
      <c r="E67" s="354">
        <v>1586208</v>
      </c>
      <c r="F67" s="354">
        <v>2033145</v>
      </c>
      <c r="G67" s="354">
        <v>1902796</v>
      </c>
      <c r="H67" s="354">
        <v>1602043</v>
      </c>
      <c r="I67" s="354">
        <v>1694895</v>
      </c>
      <c r="J67" s="354">
        <v>1905287</v>
      </c>
      <c r="K67" s="354">
        <v>1827502</v>
      </c>
      <c r="L67" s="354">
        <v>1715108</v>
      </c>
      <c r="M67" s="354">
        <v>1733987</v>
      </c>
      <c r="N67" s="354">
        <v>1693985</v>
      </c>
      <c r="O67" s="354">
        <v>1196945</v>
      </c>
      <c r="P67" s="354">
        <v>1135961</v>
      </c>
      <c r="Q67" s="354">
        <v>998530</v>
      </c>
      <c r="R67" s="354">
        <v>901539</v>
      </c>
      <c r="S67" s="354">
        <v>861672</v>
      </c>
      <c r="T67" s="354">
        <v>789094</v>
      </c>
      <c r="U67" s="354">
        <v>514076</v>
      </c>
      <c r="V67" s="354">
        <v>1114802</v>
      </c>
      <c r="W67" s="32">
        <v>1200199</v>
      </c>
      <c r="X67" s="32">
        <v>1106487</v>
      </c>
      <c r="Y67" s="32">
        <v>1100391</v>
      </c>
      <c r="Z67" s="42">
        <v>1115940</v>
      </c>
      <c r="AA67" s="32">
        <v>1148959</v>
      </c>
      <c r="AB67" s="42">
        <v>1304748</v>
      </c>
      <c r="AC67" s="42">
        <v>1487137</v>
      </c>
      <c r="AD67" s="42">
        <v>1642989</v>
      </c>
      <c r="AE67" s="42">
        <v>1593868</v>
      </c>
      <c r="AF67" s="59">
        <v>1602156</v>
      </c>
      <c r="AG67" s="42">
        <v>1633744</v>
      </c>
      <c r="AH67" s="32">
        <v>1845526</v>
      </c>
      <c r="AI67" s="32">
        <v>1493475</v>
      </c>
      <c r="AJ67" s="32">
        <v>1678519</v>
      </c>
      <c r="AK67" s="42">
        <v>1809254</v>
      </c>
      <c r="AL67" s="42">
        <v>2020884</v>
      </c>
      <c r="AM67" s="514">
        <v>2568424</v>
      </c>
      <c r="AN67" s="91"/>
    </row>
    <row r="68" spans="2:40" ht="13.5">
      <c r="B68" s="4">
        <v>3</v>
      </c>
      <c r="C68" s="5" t="s">
        <v>43</v>
      </c>
      <c r="D68" s="353">
        <v>338036</v>
      </c>
      <c r="E68" s="353">
        <v>453827</v>
      </c>
      <c r="F68" s="353">
        <v>998986</v>
      </c>
      <c r="G68" s="353">
        <v>1467297</v>
      </c>
      <c r="H68" s="353">
        <v>1803598</v>
      </c>
      <c r="I68" s="353">
        <v>2160770</v>
      </c>
      <c r="J68" s="353">
        <v>2300048</v>
      </c>
      <c r="K68" s="353">
        <v>2215776</v>
      </c>
      <c r="L68" s="353">
        <v>2206371</v>
      </c>
      <c r="M68" s="353">
        <v>2147427</v>
      </c>
      <c r="N68" s="353">
        <v>2041864</v>
      </c>
      <c r="O68" s="353">
        <v>1595118</v>
      </c>
      <c r="P68" s="353">
        <v>1727414</v>
      </c>
      <c r="Q68" s="353">
        <v>1909982</v>
      </c>
      <c r="R68" s="353">
        <v>1829471</v>
      </c>
      <c r="S68" s="353">
        <v>1541441</v>
      </c>
      <c r="T68" s="353">
        <v>1521104</v>
      </c>
      <c r="U68" s="353">
        <v>1527188</v>
      </c>
      <c r="V68" s="353">
        <v>1363304</v>
      </c>
      <c r="W68" s="33">
        <v>1234289</v>
      </c>
      <c r="X68" s="33">
        <v>1894859</v>
      </c>
      <c r="Y68" s="33">
        <v>2129803</v>
      </c>
      <c r="Z68" s="43">
        <v>2913062</v>
      </c>
      <c r="AA68" s="33">
        <v>3413567</v>
      </c>
      <c r="AB68" s="43">
        <v>3499470</v>
      </c>
      <c r="AC68" s="43">
        <v>4407310</v>
      </c>
      <c r="AD68" s="43">
        <v>4322081</v>
      </c>
      <c r="AE68" s="43">
        <v>2859998</v>
      </c>
      <c r="AF68" s="58">
        <v>2673923</v>
      </c>
      <c r="AG68" s="43">
        <v>2580001</v>
      </c>
      <c r="AH68" s="33">
        <v>3268572</v>
      </c>
      <c r="AI68" s="33">
        <v>2942532</v>
      </c>
      <c r="AJ68" s="33">
        <v>2865781</v>
      </c>
      <c r="AK68" s="43">
        <v>2813896</v>
      </c>
      <c r="AL68" s="43">
        <v>2607884</v>
      </c>
      <c r="AM68" s="551">
        <v>2835198</v>
      </c>
      <c r="AN68" s="84"/>
    </row>
    <row r="69" spans="2:40" ht="13.5">
      <c r="B69" s="4">
        <v>4</v>
      </c>
      <c r="C69" s="5" t="s">
        <v>45</v>
      </c>
      <c r="D69" s="353">
        <v>139784</v>
      </c>
      <c r="E69" s="353">
        <v>189314</v>
      </c>
      <c r="F69" s="353">
        <v>410809</v>
      </c>
      <c r="G69" s="353">
        <v>678281</v>
      </c>
      <c r="H69" s="353">
        <v>833580</v>
      </c>
      <c r="I69" s="353">
        <v>971611</v>
      </c>
      <c r="J69" s="353">
        <v>1080070</v>
      </c>
      <c r="K69" s="353">
        <v>797000</v>
      </c>
      <c r="L69" s="353">
        <v>709524</v>
      </c>
      <c r="M69" s="353">
        <v>569330</v>
      </c>
      <c r="N69" s="353">
        <v>387297</v>
      </c>
      <c r="O69" s="353">
        <v>611804</v>
      </c>
      <c r="P69" s="353">
        <v>885946</v>
      </c>
      <c r="Q69" s="353">
        <v>877088</v>
      </c>
      <c r="R69" s="353">
        <v>982935</v>
      </c>
      <c r="S69" s="353">
        <v>831330</v>
      </c>
      <c r="T69" s="353">
        <v>588478</v>
      </c>
      <c r="U69" s="353">
        <v>578542</v>
      </c>
      <c r="V69" s="353">
        <v>504989</v>
      </c>
      <c r="W69" s="33">
        <v>449164</v>
      </c>
      <c r="X69" s="33">
        <v>484802</v>
      </c>
      <c r="Y69" s="33">
        <v>516232</v>
      </c>
      <c r="Z69" s="43">
        <v>485666</v>
      </c>
      <c r="AA69" s="33">
        <v>709911</v>
      </c>
      <c r="AB69" s="43">
        <v>904389</v>
      </c>
      <c r="AC69" s="43">
        <v>1013845</v>
      </c>
      <c r="AD69" s="43">
        <v>1066201</v>
      </c>
      <c r="AE69" s="43">
        <v>1040916</v>
      </c>
      <c r="AF69" s="58">
        <v>1041669</v>
      </c>
      <c r="AG69" s="43">
        <v>1121954</v>
      </c>
      <c r="AH69" s="33">
        <v>1155150</v>
      </c>
      <c r="AI69" s="33">
        <v>1155314</v>
      </c>
      <c r="AJ69" s="33">
        <v>1189563</v>
      </c>
      <c r="AK69" s="43">
        <v>1145726</v>
      </c>
      <c r="AL69" s="43">
        <v>1447111</v>
      </c>
      <c r="AM69" s="551">
        <v>1401684</v>
      </c>
      <c r="AN69" s="84"/>
    </row>
    <row r="70" spans="2:40" ht="13.5">
      <c r="B70" s="4">
        <v>5</v>
      </c>
      <c r="C70" s="5" t="s">
        <v>46</v>
      </c>
      <c r="D70" s="353">
        <v>310428</v>
      </c>
      <c r="E70" s="353">
        <v>420452</v>
      </c>
      <c r="F70" s="353">
        <v>895818</v>
      </c>
      <c r="G70" s="353">
        <v>1072910</v>
      </c>
      <c r="H70" s="353">
        <v>1432010</v>
      </c>
      <c r="I70" s="353">
        <v>1306239</v>
      </c>
      <c r="J70" s="353">
        <v>1508111</v>
      </c>
      <c r="K70" s="353">
        <v>1607000</v>
      </c>
      <c r="L70" s="353">
        <v>1604932</v>
      </c>
      <c r="M70" s="353">
        <v>1520262</v>
      </c>
      <c r="N70" s="353">
        <v>1424723</v>
      </c>
      <c r="O70" s="353">
        <v>1288990</v>
      </c>
      <c r="P70" s="353">
        <v>1332396</v>
      </c>
      <c r="Q70" s="353">
        <v>1154927</v>
      </c>
      <c r="R70" s="353">
        <v>1085389</v>
      </c>
      <c r="S70" s="353">
        <v>997833</v>
      </c>
      <c r="T70" s="353">
        <v>769741</v>
      </c>
      <c r="U70" s="353">
        <v>441805</v>
      </c>
      <c r="V70" s="353">
        <v>485361</v>
      </c>
      <c r="W70" s="33">
        <v>359563</v>
      </c>
      <c r="X70" s="33">
        <v>277106</v>
      </c>
      <c r="Y70" s="33">
        <v>335234</v>
      </c>
      <c r="Z70" s="43">
        <v>405275</v>
      </c>
      <c r="AA70" s="33">
        <v>518136</v>
      </c>
      <c r="AB70" s="43">
        <v>538087</v>
      </c>
      <c r="AC70" s="43">
        <v>495875</v>
      </c>
      <c r="AD70" s="43">
        <v>470068</v>
      </c>
      <c r="AE70" s="43">
        <v>379145</v>
      </c>
      <c r="AF70" s="58">
        <v>502339</v>
      </c>
      <c r="AG70" s="43">
        <v>485529</v>
      </c>
      <c r="AH70" s="33">
        <v>521810</v>
      </c>
      <c r="AI70" s="33">
        <v>568590</v>
      </c>
      <c r="AJ70" s="33">
        <v>651459</v>
      </c>
      <c r="AK70" s="43">
        <v>559829</v>
      </c>
      <c r="AL70" s="43">
        <v>830326</v>
      </c>
      <c r="AM70" s="551">
        <v>858902</v>
      </c>
      <c r="AN70" s="84"/>
    </row>
    <row r="71" spans="2:40" ht="14.25" thickBot="1">
      <c r="B71" s="22">
        <v>6</v>
      </c>
      <c r="C71" s="23" t="s">
        <v>65</v>
      </c>
      <c r="D71" s="365">
        <v>304095</v>
      </c>
      <c r="E71" s="365">
        <v>454936</v>
      </c>
      <c r="F71" s="365">
        <v>715029</v>
      </c>
      <c r="G71" s="365">
        <v>938010</v>
      </c>
      <c r="H71" s="365">
        <v>1205565</v>
      </c>
      <c r="I71" s="365">
        <v>1344063</v>
      </c>
      <c r="J71" s="365">
        <v>1609769</v>
      </c>
      <c r="K71" s="365">
        <v>1630623</v>
      </c>
      <c r="L71" s="365">
        <v>1642483</v>
      </c>
      <c r="M71" s="365">
        <v>1631904</v>
      </c>
      <c r="N71" s="365">
        <v>1315993</v>
      </c>
      <c r="O71" s="365">
        <v>1296280</v>
      </c>
      <c r="P71" s="365">
        <v>1315058</v>
      </c>
      <c r="Q71" s="365">
        <v>1239298</v>
      </c>
      <c r="R71" s="365">
        <v>1213184</v>
      </c>
      <c r="S71" s="365">
        <v>1201271</v>
      </c>
      <c r="T71" s="365">
        <v>1187478</v>
      </c>
      <c r="U71" s="365">
        <v>1365231</v>
      </c>
      <c r="V71" s="365">
        <v>1408714</v>
      </c>
      <c r="W71" s="74">
        <v>1124816</v>
      </c>
      <c r="X71" s="74">
        <v>1319699</v>
      </c>
      <c r="Y71" s="74">
        <v>1549589</v>
      </c>
      <c r="Z71" s="77">
        <v>1521091</v>
      </c>
      <c r="AA71" s="74">
        <v>1563593</v>
      </c>
      <c r="AB71" s="77">
        <v>1664878</v>
      </c>
      <c r="AC71" s="77">
        <v>1917358</v>
      </c>
      <c r="AD71" s="77">
        <v>1719086</v>
      </c>
      <c r="AE71" s="77">
        <v>1719685</v>
      </c>
      <c r="AF71" s="78">
        <v>1876747</v>
      </c>
      <c r="AG71" s="77">
        <v>1886329</v>
      </c>
      <c r="AH71" s="74">
        <v>1896029</v>
      </c>
      <c r="AI71" s="74">
        <v>1999396</v>
      </c>
      <c r="AJ71" s="74">
        <v>2206004</v>
      </c>
      <c r="AK71" s="77">
        <v>2213013</v>
      </c>
      <c r="AL71" s="77">
        <v>2471030</v>
      </c>
      <c r="AM71" s="552">
        <v>2729044</v>
      </c>
      <c r="AN71" s="84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73"/>
      <c r="X72" s="73"/>
      <c r="Y72" s="73"/>
      <c r="Z72" s="75"/>
      <c r="AA72" s="73"/>
      <c r="AB72" s="75"/>
      <c r="AC72" s="75"/>
      <c r="AD72" s="75"/>
      <c r="AE72" s="75"/>
      <c r="AF72" s="76"/>
      <c r="AG72" s="75"/>
      <c r="AH72" s="73"/>
      <c r="AI72" s="73"/>
      <c r="AJ72" s="73"/>
      <c r="AK72" s="75"/>
      <c r="AL72" s="75"/>
      <c r="AM72" s="515"/>
      <c r="AN72" s="91"/>
    </row>
    <row r="73" spans="2:40" ht="14.25" thickBot="1">
      <c r="B73" s="24"/>
      <c r="C73" s="25" t="s">
        <v>95</v>
      </c>
      <c r="D73" s="356">
        <f aca="true" t="shared" si="0" ref="D73:S73">SUM(D5,D11,D14,D21,D28,D29,D31,D40,D43,D48,D51,D55,D56,D60)</f>
        <v>23789610</v>
      </c>
      <c r="E73" s="356">
        <f t="shared" si="0"/>
        <v>28410046</v>
      </c>
      <c r="F73" s="356">
        <f t="shared" si="0"/>
        <v>39991956</v>
      </c>
      <c r="G73" s="356">
        <f t="shared" si="0"/>
        <v>48884199</v>
      </c>
      <c r="H73" s="356">
        <f t="shared" si="0"/>
        <v>60715668</v>
      </c>
      <c r="I73" s="356">
        <f t="shared" si="0"/>
        <v>65733092</v>
      </c>
      <c r="J73" s="356">
        <f t="shared" si="0"/>
        <v>65557017</v>
      </c>
      <c r="K73" s="356">
        <f t="shared" si="0"/>
        <v>65943207</v>
      </c>
      <c r="L73" s="356">
        <f t="shared" si="0"/>
        <v>64819470</v>
      </c>
      <c r="M73" s="356">
        <f t="shared" si="0"/>
        <v>64955827</v>
      </c>
      <c r="N73" s="356">
        <f t="shared" si="0"/>
        <v>61810097</v>
      </c>
      <c r="O73" s="356">
        <f t="shared" si="0"/>
        <v>61494437</v>
      </c>
      <c r="P73" s="356">
        <f t="shared" si="0"/>
        <v>70065780</v>
      </c>
      <c r="Q73" s="356">
        <f t="shared" si="0"/>
        <v>67127214</v>
      </c>
      <c r="R73" s="356">
        <f t="shared" si="0"/>
        <v>71494946</v>
      </c>
      <c r="S73" s="356">
        <f t="shared" si="0"/>
        <v>66058522</v>
      </c>
      <c r="T73" s="356">
        <f>SUM(T5,T11,T14,T21,T28,T29,T31,T40,T43,T48,T51,T54,T60)</f>
        <v>65787978</v>
      </c>
      <c r="U73" s="356">
        <f>SUM(U4,U10,U14,U20,U28,U29,U31,U39,U42,U47,U51,U54,U59)</f>
        <v>68429106</v>
      </c>
      <c r="V73" s="356">
        <f>SUM(V4,V10,V13,V20,V28:V30,V39,V42,V47,V51,V54,V59)</f>
        <v>81319617</v>
      </c>
      <c r="W73" s="35">
        <f>SUM(W4,W10,W13,W20,W28:W30,W39,W42,W47,W51,W54,W59)</f>
        <v>84274009</v>
      </c>
      <c r="X73" s="35">
        <f>SUM(X4,X10,X13,X20,X28:X30,X39,X42,X47,X50,X54,X59)</f>
        <v>77996455</v>
      </c>
      <c r="Y73" s="35">
        <f>SUM(Y4,Y10,Y13,Y20,Y28:Y30,Y39,Y42,Y47,Y50,Y54,Y59)</f>
        <v>77857003</v>
      </c>
      <c r="Z73" s="45">
        <f>SUM(Z4,Z10,Z13,Z20,Z28:Z30,Z39,Z42,Z47,Z50,Z54,Z59)</f>
        <v>77722170</v>
      </c>
      <c r="AA73" s="35">
        <f aca="true" t="shared" si="1" ref="AA73:AF73">SUM(AA4,AA10,AA13,AA20,AA28:AA30,AA39,AA42,AA47,AA50,AA54,AA59)</f>
        <v>92104143</v>
      </c>
      <c r="AB73" s="45">
        <f t="shared" si="1"/>
        <v>109946378</v>
      </c>
      <c r="AC73" s="45">
        <f t="shared" si="1"/>
        <v>118810259</v>
      </c>
      <c r="AD73" s="45">
        <f t="shared" si="1"/>
        <v>132400322</v>
      </c>
      <c r="AE73" s="45">
        <f t="shared" si="1"/>
        <v>138892340</v>
      </c>
      <c r="AF73" s="61">
        <f t="shared" si="1"/>
        <v>144576739</v>
      </c>
      <c r="AG73" s="45">
        <f>SUM(AG4,AG10,AG13,AG20,AG28:AG30,AG39,AG42,AG47,AG50,AG54,AG59)</f>
        <v>146029692</v>
      </c>
      <c r="AH73" s="35">
        <v>141597271</v>
      </c>
      <c r="AI73" s="35">
        <v>136749808</v>
      </c>
      <c r="AJ73" s="35">
        <v>131918741</v>
      </c>
      <c r="AK73" s="45">
        <v>126668543</v>
      </c>
      <c r="AL73" s="45">
        <v>146484690</v>
      </c>
      <c r="AM73" s="516">
        <v>170036074</v>
      </c>
      <c r="AN73" s="92"/>
    </row>
    <row r="74" spans="2:40" ht="14.25" thickBot="1">
      <c r="B74" s="24"/>
      <c r="C74" s="25" t="s">
        <v>72</v>
      </c>
      <c r="D74" s="356">
        <f aca="true" t="shared" si="2" ref="D74:S74">SUM(D6:D9,D12,D15:D19,D22:D27,D32:D38,D41,D44:D46,D49,D52:D53,D57:D58,D61,D63:D71)</f>
        <v>16528701</v>
      </c>
      <c r="E74" s="356">
        <f t="shared" si="2"/>
        <v>19095480</v>
      </c>
      <c r="F74" s="356">
        <f t="shared" si="2"/>
        <v>29021460</v>
      </c>
      <c r="G74" s="356">
        <f t="shared" si="2"/>
        <v>38432014</v>
      </c>
      <c r="H74" s="356">
        <f t="shared" si="2"/>
        <v>44863339</v>
      </c>
      <c r="I74" s="356">
        <f t="shared" si="2"/>
        <v>49372600</v>
      </c>
      <c r="J74" s="356">
        <f t="shared" si="2"/>
        <v>51148756</v>
      </c>
      <c r="K74" s="356">
        <f t="shared" si="2"/>
        <v>51174491</v>
      </c>
      <c r="L74" s="356">
        <f t="shared" si="2"/>
        <v>50037716</v>
      </c>
      <c r="M74" s="356">
        <f t="shared" si="2"/>
        <v>48611809</v>
      </c>
      <c r="N74" s="356">
        <f t="shared" si="2"/>
        <v>44674183</v>
      </c>
      <c r="O74" s="356">
        <f t="shared" si="2"/>
        <v>42394802</v>
      </c>
      <c r="P74" s="356">
        <f t="shared" si="2"/>
        <v>44215428</v>
      </c>
      <c r="Q74" s="356">
        <f t="shared" si="2"/>
        <v>41591874</v>
      </c>
      <c r="R74" s="356">
        <f t="shared" si="2"/>
        <v>40299000</v>
      </c>
      <c r="S74" s="356">
        <f t="shared" si="2"/>
        <v>35067317</v>
      </c>
      <c r="T74" s="356">
        <f>SUM(T6:T9,T12,T15:T19,T22:T27,T32:T38,T41,T44:T46,T49,T52:T53,T61,T63:T71)</f>
        <v>31862261</v>
      </c>
      <c r="U74" s="356">
        <f>SUM(U15:U19,U32:U38,U52:U53,U62,U67:U71)</f>
        <v>15510147</v>
      </c>
      <c r="V74" s="356">
        <f>SUM(V19,V52:V53,V62,V67:V71)</f>
        <v>7259403</v>
      </c>
      <c r="W74" s="35">
        <f>SUM(W19,W52:W53,W62,W67:W71)</f>
        <v>6696732</v>
      </c>
      <c r="X74" s="35">
        <f>SUM(X19,X62,X67:X71)</f>
        <v>7282204</v>
      </c>
      <c r="Y74" s="35">
        <f>SUM(Y19,Y62,Y67:Y71)</f>
        <v>8318568</v>
      </c>
      <c r="Z74" s="45">
        <f>SUM(Z62,Z67:Z71)</f>
        <v>9035121</v>
      </c>
      <c r="AA74" s="35">
        <f aca="true" t="shared" si="3" ref="AA74:AF74">SUM(AA62,AA67:AA71)</f>
        <v>10676534</v>
      </c>
      <c r="AB74" s="45">
        <f t="shared" si="3"/>
        <v>11969602</v>
      </c>
      <c r="AC74" s="45">
        <f t="shared" si="3"/>
        <v>14320315</v>
      </c>
      <c r="AD74" s="45">
        <f t="shared" si="3"/>
        <v>14983509</v>
      </c>
      <c r="AE74" s="45">
        <f t="shared" si="3"/>
        <v>13939286</v>
      </c>
      <c r="AF74" s="61">
        <f t="shared" si="3"/>
        <v>14355298</v>
      </c>
      <c r="AG74" s="45">
        <f>SUM(AG62,AG67:AG71)</f>
        <v>14847497</v>
      </c>
      <c r="AH74" s="35">
        <v>15889894</v>
      </c>
      <c r="AI74" s="35">
        <v>15984188</v>
      </c>
      <c r="AJ74" s="35">
        <v>17018427</v>
      </c>
      <c r="AK74" s="45">
        <v>17045722</v>
      </c>
      <c r="AL74" s="45">
        <v>18271022</v>
      </c>
      <c r="AM74" s="516">
        <v>22293730</v>
      </c>
      <c r="AN74" s="92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4"/>
      <c r="X75" s="34"/>
      <c r="Y75" s="34"/>
      <c r="Z75" s="44"/>
      <c r="AA75" s="34"/>
      <c r="AB75" s="44"/>
      <c r="AC75" s="44"/>
      <c r="AD75" s="44"/>
      <c r="AE75" s="44"/>
      <c r="AF75" s="60"/>
      <c r="AG75" s="44"/>
      <c r="AH75" s="34"/>
      <c r="AI75" s="34"/>
      <c r="AJ75" s="34"/>
      <c r="AK75" s="44"/>
      <c r="AL75" s="44"/>
      <c r="AM75" s="517"/>
      <c r="AN75" s="91"/>
    </row>
    <row r="76" spans="2:40" ht="14.25" thickBot="1">
      <c r="B76" s="24"/>
      <c r="C76" s="25" t="s">
        <v>73</v>
      </c>
      <c r="D76" s="356">
        <f aca="true" t="shared" si="4" ref="D76:S76">SUM(D73:D74)</f>
        <v>40318311</v>
      </c>
      <c r="E76" s="356">
        <f t="shared" si="4"/>
        <v>47505526</v>
      </c>
      <c r="F76" s="356">
        <f t="shared" si="4"/>
        <v>69013416</v>
      </c>
      <c r="G76" s="356">
        <f t="shared" si="4"/>
        <v>87316213</v>
      </c>
      <c r="H76" s="356">
        <f t="shared" si="4"/>
        <v>105579007</v>
      </c>
      <c r="I76" s="356">
        <f t="shared" si="4"/>
        <v>115105692</v>
      </c>
      <c r="J76" s="356">
        <f t="shared" si="4"/>
        <v>116705773</v>
      </c>
      <c r="K76" s="356">
        <f t="shared" si="4"/>
        <v>117117698</v>
      </c>
      <c r="L76" s="356">
        <f t="shared" si="4"/>
        <v>114857186</v>
      </c>
      <c r="M76" s="356">
        <f t="shared" si="4"/>
        <v>113567636</v>
      </c>
      <c r="N76" s="356">
        <f t="shared" si="4"/>
        <v>106484280</v>
      </c>
      <c r="O76" s="356">
        <f t="shared" si="4"/>
        <v>103889239</v>
      </c>
      <c r="P76" s="356">
        <f t="shared" si="4"/>
        <v>114281208</v>
      </c>
      <c r="Q76" s="356">
        <f t="shared" si="4"/>
        <v>108719088</v>
      </c>
      <c r="R76" s="356">
        <f t="shared" si="4"/>
        <v>111793946</v>
      </c>
      <c r="S76" s="356">
        <f t="shared" si="4"/>
        <v>101125839</v>
      </c>
      <c r="T76" s="356">
        <f>SUM(T73,T74)</f>
        <v>97650239</v>
      </c>
      <c r="U76" s="356">
        <f aca="true" t="shared" si="5" ref="U76:Z76">SUM(U73:U74)</f>
        <v>83939253</v>
      </c>
      <c r="V76" s="356">
        <f t="shared" si="5"/>
        <v>88579020</v>
      </c>
      <c r="W76" s="35">
        <f t="shared" si="5"/>
        <v>90970741</v>
      </c>
      <c r="X76" s="35">
        <f t="shared" si="5"/>
        <v>85278659</v>
      </c>
      <c r="Y76" s="35">
        <f t="shared" si="5"/>
        <v>86175571</v>
      </c>
      <c r="Z76" s="45">
        <f t="shared" si="5"/>
        <v>86757291</v>
      </c>
      <c r="AA76" s="35">
        <f aca="true" t="shared" si="6" ref="AA76:AF76">SUM(AA73:AA74)</f>
        <v>102780677</v>
      </c>
      <c r="AB76" s="45">
        <f t="shared" si="6"/>
        <v>121915980</v>
      </c>
      <c r="AC76" s="45">
        <f t="shared" si="6"/>
        <v>133130574</v>
      </c>
      <c r="AD76" s="45">
        <f t="shared" si="6"/>
        <v>147383831</v>
      </c>
      <c r="AE76" s="45">
        <f t="shared" si="6"/>
        <v>152831626</v>
      </c>
      <c r="AF76" s="61">
        <f t="shared" si="6"/>
        <v>158932037</v>
      </c>
      <c r="AG76" s="45">
        <f>SUM(AG73:AG74)</f>
        <v>160877189</v>
      </c>
      <c r="AH76" s="35">
        <v>157487165</v>
      </c>
      <c r="AI76" s="35">
        <v>152733996</v>
      </c>
      <c r="AJ76" s="35">
        <v>148937168</v>
      </c>
      <c r="AK76" s="45">
        <v>143714265</v>
      </c>
      <c r="AL76" s="45">
        <v>164755712</v>
      </c>
      <c r="AM76" s="516">
        <v>192329804</v>
      </c>
      <c r="AN76" s="92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85"/>
  <sheetViews>
    <sheetView view="pageBreakPreview" zoomScale="90" zoomScaleNormal="60" zoomScaleSheetLayoutView="90" zoomScalePageLayoutView="0" workbookViewId="0" topLeftCell="A1">
      <pane xSplit="3" ySplit="3" topLeftCell="AD4" activePane="bottomRight" state="frozen"/>
      <selection pane="topLeft" activeCell="AE82" sqref="AE82"/>
      <selection pane="topRight" activeCell="AE82" sqref="AE82"/>
      <selection pane="bottomLeft" activeCell="AE82" sqref="AE82"/>
      <selection pane="bottomRight" activeCell="AU25" sqref="AU25"/>
    </sheetView>
  </sheetViews>
  <sheetFormatPr defaultColWidth="9.00390625" defaultRowHeight="13.5"/>
  <cols>
    <col min="1" max="1" width="2.75390625" style="0" customWidth="1"/>
    <col min="3" max="3" width="12.375" style="0" customWidth="1"/>
    <col min="40" max="40" width="2.625" style="0" customWidth="1"/>
  </cols>
  <sheetData>
    <row r="1" spans="2:42" ht="18">
      <c r="B1" s="79" t="s">
        <v>134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1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 t="s">
        <v>75</v>
      </c>
      <c r="AN2" s="81"/>
      <c r="AO2" s="1"/>
      <c r="AP2" s="1"/>
    </row>
    <row r="3" spans="2:42" ht="15" thickBot="1">
      <c r="B3" s="107"/>
      <c r="C3" s="108"/>
      <c r="D3" s="109" t="s">
        <v>76</v>
      </c>
      <c r="E3" s="110" t="s">
        <v>77</v>
      </c>
      <c r="F3" s="111" t="s">
        <v>78</v>
      </c>
      <c r="G3" s="112" t="s">
        <v>2</v>
      </c>
      <c r="H3" s="112" t="s">
        <v>3</v>
      </c>
      <c r="I3" s="112" t="s">
        <v>4</v>
      </c>
      <c r="J3" s="112" t="s">
        <v>5</v>
      </c>
      <c r="K3" s="112" t="s">
        <v>6</v>
      </c>
      <c r="L3" s="112" t="s">
        <v>7</v>
      </c>
      <c r="M3" s="112" t="s">
        <v>8</v>
      </c>
      <c r="N3" s="112" t="s">
        <v>150</v>
      </c>
      <c r="O3" s="113" t="s">
        <v>9</v>
      </c>
      <c r="P3" s="113" t="s">
        <v>10</v>
      </c>
      <c r="Q3" s="114" t="s">
        <v>11</v>
      </c>
      <c r="R3" s="112" t="s">
        <v>12</v>
      </c>
      <c r="S3" s="112" t="s">
        <v>13</v>
      </c>
      <c r="T3" s="112" t="s">
        <v>148</v>
      </c>
      <c r="U3" s="112" t="s">
        <v>149</v>
      </c>
      <c r="V3" s="113" t="s">
        <v>79</v>
      </c>
      <c r="W3" s="113" t="s">
        <v>80</v>
      </c>
      <c r="X3" s="113" t="s">
        <v>81</v>
      </c>
      <c r="Y3" s="114" t="s">
        <v>82</v>
      </c>
      <c r="Z3" s="113" t="s">
        <v>83</v>
      </c>
      <c r="AA3" s="112" t="s">
        <v>84</v>
      </c>
      <c r="AB3" s="113" t="s">
        <v>85</v>
      </c>
      <c r="AC3" s="113" t="s">
        <v>86</v>
      </c>
      <c r="AD3" s="113" t="s">
        <v>87</v>
      </c>
      <c r="AE3" s="113" t="s">
        <v>88</v>
      </c>
      <c r="AF3" s="114" t="s">
        <v>89</v>
      </c>
      <c r="AG3" s="113" t="s">
        <v>90</v>
      </c>
      <c r="AH3" s="112" t="s">
        <v>161</v>
      </c>
      <c r="AI3" s="112" t="s">
        <v>162</v>
      </c>
      <c r="AJ3" s="113" t="s">
        <v>163</v>
      </c>
      <c r="AK3" s="113" t="s">
        <v>165</v>
      </c>
      <c r="AL3" s="113" t="s">
        <v>3</v>
      </c>
      <c r="AM3" s="501" t="s">
        <v>167</v>
      </c>
      <c r="AN3" s="115"/>
      <c r="AO3" s="116"/>
      <c r="AP3" s="121"/>
    </row>
    <row r="4" spans="2:42" ht="14.25">
      <c r="B4" s="4">
        <v>1</v>
      </c>
      <c r="C4" s="5" t="s">
        <v>15</v>
      </c>
      <c r="D4" s="439" t="s">
        <v>20</v>
      </c>
      <c r="E4" s="439" t="s">
        <v>20</v>
      </c>
      <c r="F4" s="439" t="s">
        <v>20</v>
      </c>
      <c r="G4" s="440" t="s">
        <v>20</v>
      </c>
      <c r="H4" s="440" t="s">
        <v>20</v>
      </c>
      <c r="I4" s="440" t="s">
        <v>20</v>
      </c>
      <c r="J4" s="440" t="s">
        <v>20</v>
      </c>
      <c r="K4" s="440" t="s">
        <v>20</v>
      </c>
      <c r="L4" s="440" t="s">
        <v>20</v>
      </c>
      <c r="M4" s="440" t="s">
        <v>20</v>
      </c>
      <c r="N4" s="440" t="s">
        <v>20</v>
      </c>
      <c r="O4" s="440" t="s">
        <v>20</v>
      </c>
      <c r="P4" s="440" t="s">
        <v>20</v>
      </c>
      <c r="Q4" s="440" t="s">
        <v>20</v>
      </c>
      <c r="R4" s="440" t="s">
        <v>20</v>
      </c>
      <c r="S4" s="440" t="s">
        <v>20</v>
      </c>
      <c r="T4" s="440" t="s">
        <v>20</v>
      </c>
      <c r="U4" s="440">
        <v>5300026</v>
      </c>
      <c r="V4" s="118">
        <v>5300026</v>
      </c>
      <c r="W4" s="118">
        <v>5300026</v>
      </c>
      <c r="X4" s="118">
        <v>5300026</v>
      </c>
      <c r="Y4" s="119">
        <v>5300026</v>
      </c>
      <c r="Z4" s="118">
        <v>5300026</v>
      </c>
      <c r="AA4" s="117">
        <v>5300026</v>
      </c>
      <c r="AB4" s="118">
        <v>5800026</v>
      </c>
      <c r="AC4" s="118">
        <v>5800026</v>
      </c>
      <c r="AD4" s="118">
        <v>5800026</v>
      </c>
      <c r="AE4" s="118">
        <v>5800026</v>
      </c>
      <c r="AF4" s="119">
        <v>5800026</v>
      </c>
      <c r="AG4" s="118">
        <v>5800026</v>
      </c>
      <c r="AH4" s="117">
        <v>5800026</v>
      </c>
      <c r="AI4" s="117">
        <v>5800026</v>
      </c>
      <c r="AJ4" s="118">
        <v>5800026</v>
      </c>
      <c r="AK4" s="118">
        <v>5800026</v>
      </c>
      <c r="AL4" s="118">
        <v>5800026</v>
      </c>
      <c r="AM4" s="502">
        <v>5800026</v>
      </c>
      <c r="AN4" s="120"/>
      <c r="AO4" s="6"/>
      <c r="AP4" s="121"/>
    </row>
    <row r="5" spans="2:42" ht="14.25">
      <c r="B5" s="7"/>
      <c r="C5" s="8" t="s">
        <v>15</v>
      </c>
      <c r="D5" s="441">
        <v>2061000</v>
      </c>
      <c r="E5" s="441">
        <v>2561000</v>
      </c>
      <c r="F5" s="441">
        <v>2561000</v>
      </c>
      <c r="G5" s="441">
        <v>2561000</v>
      </c>
      <c r="H5" s="441">
        <v>3461000</v>
      </c>
      <c r="I5" s="441">
        <v>4361000</v>
      </c>
      <c r="J5" s="441">
        <v>4361000</v>
      </c>
      <c r="K5" s="441">
        <v>4361000</v>
      </c>
      <c r="L5" s="441">
        <v>4361000</v>
      </c>
      <c r="M5" s="441">
        <v>4361000</v>
      </c>
      <c r="N5" s="441">
        <v>4361000</v>
      </c>
      <c r="O5" s="441">
        <v>4361000</v>
      </c>
      <c r="P5" s="441">
        <v>4361000</v>
      </c>
      <c r="Q5" s="441">
        <v>4361000</v>
      </c>
      <c r="R5" s="441">
        <v>4361000</v>
      </c>
      <c r="S5" s="441">
        <v>4361000</v>
      </c>
      <c r="T5" s="441">
        <v>4361000</v>
      </c>
      <c r="U5" s="37" t="s">
        <v>20</v>
      </c>
      <c r="V5" s="37" t="s">
        <v>20</v>
      </c>
      <c r="W5" s="37" t="s">
        <v>20</v>
      </c>
      <c r="X5" s="37" t="s">
        <v>20</v>
      </c>
      <c r="Y5" s="52" t="s">
        <v>20</v>
      </c>
      <c r="Z5" s="37" t="s">
        <v>20</v>
      </c>
      <c r="AA5" s="27" t="s">
        <v>20</v>
      </c>
      <c r="AB5" s="37" t="s">
        <v>20</v>
      </c>
      <c r="AC5" s="37" t="s">
        <v>20</v>
      </c>
      <c r="AD5" s="37" t="s">
        <v>20</v>
      </c>
      <c r="AE5" s="37" t="s">
        <v>20</v>
      </c>
      <c r="AF5" s="52" t="s">
        <v>20</v>
      </c>
      <c r="AG5" s="37" t="s">
        <v>20</v>
      </c>
      <c r="AH5" s="27" t="s">
        <v>20</v>
      </c>
      <c r="AI5" s="27" t="s">
        <v>20</v>
      </c>
      <c r="AJ5" s="37" t="s">
        <v>20</v>
      </c>
      <c r="AK5" s="37" t="s">
        <v>20</v>
      </c>
      <c r="AL5" s="37" t="s">
        <v>20</v>
      </c>
      <c r="AM5" s="503" t="s">
        <v>20</v>
      </c>
      <c r="AN5" s="82"/>
      <c r="AO5" s="6"/>
      <c r="AP5" s="121"/>
    </row>
    <row r="6" spans="2:42" ht="14.25">
      <c r="B6" s="9"/>
      <c r="C6" s="10" t="s">
        <v>55</v>
      </c>
      <c r="D6" s="442">
        <v>153365</v>
      </c>
      <c r="E6" s="442">
        <v>160335</v>
      </c>
      <c r="F6" s="442">
        <v>167285</v>
      </c>
      <c r="G6" s="442">
        <v>178049</v>
      </c>
      <c r="H6" s="442">
        <v>227128</v>
      </c>
      <c r="I6" s="442">
        <v>268519</v>
      </c>
      <c r="J6" s="442">
        <v>271927</v>
      </c>
      <c r="K6" s="442">
        <v>279074</v>
      </c>
      <c r="L6" s="442">
        <v>286467</v>
      </c>
      <c r="M6" s="442">
        <v>311195</v>
      </c>
      <c r="N6" s="442">
        <v>325564</v>
      </c>
      <c r="O6" s="442">
        <v>328079</v>
      </c>
      <c r="P6" s="442">
        <v>331436</v>
      </c>
      <c r="Q6" s="442">
        <v>333860</v>
      </c>
      <c r="R6" s="442">
        <v>335961</v>
      </c>
      <c r="S6" s="442">
        <v>337796</v>
      </c>
      <c r="T6" s="442">
        <v>339191</v>
      </c>
      <c r="U6" s="38" t="s">
        <v>20</v>
      </c>
      <c r="V6" s="38" t="s">
        <v>20</v>
      </c>
      <c r="W6" s="38" t="s">
        <v>20</v>
      </c>
      <c r="X6" s="38" t="s">
        <v>20</v>
      </c>
      <c r="Y6" s="53" t="s">
        <v>20</v>
      </c>
      <c r="Z6" s="38" t="s">
        <v>20</v>
      </c>
      <c r="AA6" s="2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53" t="s">
        <v>20</v>
      </c>
      <c r="AG6" s="38" t="s">
        <v>20</v>
      </c>
      <c r="AH6" s="28" t="s">
        <v>20</v>
      </c>
      <c r="AI6" s="28" t="s">
        <v>20</v>
      </c>
      <c r="AJ6" s="38" t="s">
        <v>20</v>
      </c>
      <c r="AK6" s="38" t="s">
        <v>20</v>
      </c>
      <c r="AL6" s="38" t="s">
        <v>20</v>
      </c>
      <c r="AM6" s="504" t="s">
        <v>20</v>
      </c>
      <c r="AN6" s="83"/>
      <c r="AO6" s="6"/>
      <c r="AP6" s="121"/>
    </row>
    <row r="7" spans="2:42" ht="14.25">
      <c r="B7" s="9"/>
      <c r="C7" s="10" t="s">
        <v>56</v>
      </c>
      <c r="D7" s="442">
        <v>87412</v>
      </c>
      <c r="E7" s="442">
        <v>89461</v>
      </c>
      <c r="F7" s="442">
        <v>91256</v>
      </c>
      <c r="G7" s="442">
        <v>93364</v>
      </c>
      <c r="H7" s="442">
        <v>132768</v>
      </c>
      <c r="I7" s="442">
        <v>169859</v>
      </c>
      <c r="J7" s="442">
        <v>173604</v>
      </c>
      <c r="K7" s="442">
        <v>149158</v>
      </c>
      <c r="L7" s="442">
        <v>177451</v>
      </c>
      <c r="M7" s="442">
        <v>178500</v>
      </c>
      <c r="N7" s="442">
        <v>178902</v>
      </c>
      <c r="O7" s="442">
        <v>179782</v>
      </c>
      <c r="P7" s="442">
        <v>179996</v>
      </c>
      <c r="Q7" s="442">
        <v>180292</v>
      </c>
      <c r="R7" s="442">
        <v>180352</v>
      </c>
      <c r="S7" s="442">
        <v>180391</v>
      </c>
      <c r="T7" s="442">
        <v>180427</v>
      </c>
      <c r="U7" s="38" t="s">
        <v>20</v>
      </c>
      <c r="V7" s="38" t="s">
        <v>20</v>
      </c>
      <c r="W7" s="38" t="s">
        <v>20</v>
      </c>
      <c r="X7" s="38" t="s">
        <v>20</v>
      </c>
      <c r="Y7" s="53" t="s">
        <v>20</v>
      </c>
      <c r="Z7" s="38" t="s">
        <v>20</v>
      </c>
      <c r="AA7" s="28" t="s">
        <v>20</v>
      </c>
      <c r="AB7" s="38" t="s">
        <v>20</v>
      </c>
      <c r="AC7" s="38" t="s">
        <v>20</v>
      </c>
      <c r="AD7" s="38" t="s">
        <v>20</v>
      </c>
      <c r="AE7" s="38" t="s">
        <v>20</v>
      </c>
      <c r="AF7" s="53" t="s">
        <v>20</v>
      </c>
      <c r="AG7" s="38" t="s">
        <v>20</v>
      </c>
      <c r="AH7" s="28" t="s">
        <v>20</v>
      </c>
      <c r="AI7" s="28" t="s">
        <v>20</v>
      </c>
      <c r="AJ7" s="38" t="s">
        <v>20</v>
      </c>
      <c r="AK7" s="38" t="s">
        <v>20</v>
      </c>
      <c r="AL7" s="38" t="s">
        <v>20</v>
      </c>
      <c r="AM7" s="504" t="s">
        <v>20</v>
      </c>
      <c r="AN7" s="83"/>
      <c r="AO7" s="6"/>
      <c r="AP7" s="121"/>
    </row>
    <row r="8" spans="2:42" ht="14.25">
      <c r="B8" s="9"/>
      <c r="C8" s="10" t="s">
        <v>57</v>
      </c>
      <c r="D8" s="442">
        <v>50000</v>
      </c>
      <c r="E8" s="442">
        <v>50000</v>
      </c>
      <c r="F8" s="442">
        <v>50000</v>
      </c>
      <c r="G8" s="442">
        <v>50000</v>
      </c>
      <c r="H8" s="442">
        <v>150000</v>
      </c>
      <c r="I8" s="442">
        <v>241000</v>
      </c>
      <c r="J8" s="442">
        <v>241000</v>
      </c>
      <c r="K8" s="442">
        <v>241000</v>
      </c>
      <c r="L8" s="442">
        <v>241000</v>
      </c>
      <c r="M8" s="442">
        <v>241000</v>
      </c>
      <c r="N8" s="442">
        <v>241000</v>
      </c>
      <c r="O8" s="442">
        <v>241000</v>
      </c>
      <c r="P8" s="442">
        <v>241000</v>
      </c>
      <c r="Q8" s="442">
        <v>241000</v>
      </c>
      <c r="R8" s="442">
        <v>241000</v>
      </c>
      <c r="S8" s="442">
        <v>241000</v>
      </c>
      <c r="T8" s="442">
        <v>241000</v>
      </c>
      <c r="U8" s="38" t="s">
        <v>20</v>
      </c>
      <c r="V8" s="38" t="s">
        <v>20</v>
      </c>
      <c r="W8" s="38" t="s">
        <v>20</v>
      </c>
      <c r="X8" s="38" t="s">
        <v>20</v>
      </c>
      <c r="Y8" s="53" t="s">
        <v>20</v>
      </c>
      <c r="Z8" s="38" t="s">
        <v>20</v>
      </c>
      <c r="AA8" s="28" t="s">
        <v>20</v>
      </c>
      <c r="AB8" s="38" t="s">
        <v>20</v>
      </c>
      <c r="AC8" s="38" t="s">
        <v>20</v>
      </c>
      <c r="AD8" s="38" t="s">
        <v>20</v>
      </c>
      <c r="AE8" s="38" t="s">
        <v>20</v>
      </c>
      <c r="AF8" s="53" t="s">
        <v>20</v>
      </c>
      <c r="AG8" s="38" t="s">
        <v>20</v>
      </c>
      <c r="AH8" s="28" t="s">
        <v>20</v>
      </c>
      <c r="AI8" s="28" t="s">
        <v>20</v>
      </c>
      <c r="AJ8" s="38" t="s">
        <v>20</v>
      </c>
      <c r="AK8" s="38" t="s">
        <v>20</v>
      </c>
      <c r="AL8" s="38" t="s">
        <v>20</v>
      </c>
      <c r="AM8" s="504" t="s">
        <v>20</v>
      </c>
      <c r="AN8" s="83"/>
      <c r="AO8" s="6"/>
      <c r="AP8" s="121"/>
    </row>
    <row r="9" spans="2:42" ht="14.25">
      <c r="B9" s="4"/>
      <c r="C9" s="11" t="s">
        <v>58</v>
      </c>
      <c r="D9" s="443">
        <v>116550</v>
      </c>
      <c r="E9" s="443">
        <v>125996</v>
      </c>
      <c r="F9" s="443">
        <v>129122</v>
      </c>
      <c r="G9" s="443">
        <v>135633</v>
      </c>
      <c r="H9" s="443">
        <v>203918</v>
      </c>
      <c r="I9" s="443">
        <v>266652</v>
      </c>
      <c r="J9" s="443">
        <v>271842</v>
      </c>
      <c r="K9" s="443">
        <v>274587</v>
      </c>
      <c r="L9" s="443">
        <v>277296</v>
      </c>
      <c r="M9" s="443">
        <v>278045</v>
      </c>
      <c r="N9" s="443">
        <v>291728</v>
      </c>
      <c r="O9" s="443">
        <v>294202</v>
      </c>
      <c r="P9" s="443">
        <v>310847</v>
      </c>
      <c r="Q9" s="443">
        <v>311050</v>
      </c>
      <c r="R9" s="443">
        <v>311205</v>
      </c>
      <c r="S9" s="443">
        <v>311268</v>
      </c>
      <c r="T9" s="443">
        <v>314713</v>
      </c>
      <c r="U9" s="39" t="s">
        <v>20</v>
      </c>
      <c r="V9" s="39" t="s">
        <v>20</v>
      </c>
      <c r="W9" s="39" t="s">
        <v>20</v>
      </c>
      <c r="X9" s="39" t="s">
        <v>20</v>
      </c>
      <c r="Y9" s="54" t="s">
        <v>20</v>
      </c>
      <c r="Z9" s="39" t="s">
        <v>20</v>
      </c>
      <c r="AA9" s="29" t="s">
        <v>20</v>
      </c>
      <c r="AB9" s="39" t="s">
        <v>20</v>
      </c>
      <c r="AC9" s="39" t="s">
        <v>20</v>
      </c>
      <c r="AD9" s="39" t="s">
        <v>20</v>
      </c>
      <c r="AE9" s="39" t="s">
        <v>20</v>
      </c>
      <c r="AF9" s="54" t="s">
        <v>20</v>
      </c>
      <c r="AG9" s="39" t="s">
        <v>20</v>
      </c>
      <c r="AH9" s="29" t="s">
        <v>20</v>
      </c>
      <c r="AI9" s="29" t="s">
        <v>20</v>
      </c>
      <c r="AJ9" s="39" t="s">
        <v>20</v>
      </c>
      <c r="AK9" s="39" t="s">
        <v>20</v>
      </c>
      <c r="AL9" s="39" t="s">
        <v>20</v>
      </c>
      <c r="AM9" s="505" t="s">
        <v>20</v>
      </c>
      <c r="AN9" s="83"/>
      <c r="AO9" s="6"/>
      <c r="AP9" s="121"/>
    </row>
    <row r="10" spans="2:42" ht="14.25">
      <c r="B10" s="4">
        <v>2</v>
      </c>
      <c r="C10" s="5" t="s">
        <v>16</v>
      </c>
      <c r="D10" s="444" t="s">
        <v>20</v>
      </c>
      <c r="E10" s="444" t="s">
        <v>20</v>
      </c>
      <c r="F10" s="444" t="s">
        <v>20</v>
      </c>
      <c r="G10" s="444" t="s">
        <v>20</v>
      </c>
      <c r="H10" s="444" t="s">
        <v>20</v>
      </c>
      <c r="I10" s="444" t="s">
        <v>20</v>
      </c>
      <c r="J10" s="444" t="s">
        <v>20</v>
      </c>
      <c r="K10" s="444" t="s">
        <v>20</v>
      </c>
      <c r="L10" s="444" t="s">
        <v>20</v>
      </c>
      <c r="M10" s="444" t="s">
        <v>20</v>
      </c>
      <c r="N10" s="444" t="s">
        <v>20</v>
      </c>
      <c r="O10" s="444" t="s">
        <v>20</v>
      </c>
      <c r="P10" s="444" t="s">
        <v>20</v>
      </c>
      <c r="Q10" s="444" t="s">
        <v>20</v>
      </c>
      <c r="R10" s="444" t="s">
        <v>20</v>
      </c>
      <c r="S10" s="444" t="s">
        <v>20</v>
      </c>
      <c r="T10" s="444" t="s">
        <v>20</v>
      </c>
      <c r="U10" s="444">
        <v>2035296</v>
      </c>
      <c r="V10" s="123">
        <v>2036690</v>
      </c>
      <c r="W10" s="123">
        <v>2038363</v>
      </c>
      <c r="X10" s="123">
        <v>2041235</v>
      </c>
      <c r="Y10" s="124">
        <v>2044368</v>
      </c>
      <c r="Z10" s="123">
        <v>2046946</v>
      </c>
      <c r="AA10" s="122">
        <v>2066511</v>
      </c>
      <c r="AB10" s="123">
        <v>2069133</v>
      </c>
      <c r="AC10" s="123">
        <v>2071659</v>
      </c>
      <c r="AD10" s="123">
        <v>2082676</v>
      </c>
      <c r="AE10" s="123">
        <v>2087511</v>
      </c>
      <c r="AF10" s="124">
        <v>2090619</v>
      </c>
      <c r="AG10" s="123">
        <v>2093275</v>
      </c>
      <c r="AH10" s="122">
        <v>2095813</v>
      </c>
      <c r="AI10" s="122">
        <v>2098094</v>
      </c>
      <c r="AJ10" s="123">
        <v>2085920</v>
      </c>
      <c r="AK10" s="123">
        <v>2084943</v>
      </c>
      <c r="AL10" s="123">
        <v>2083582</v>
      </c>
      <c r="AM10" s="506">
        <v>0</v>
      </c>
      <c r="AN10" s="125"/>
      <c r="AO10" s="6"/>
      <c r="AP10" s="121"/>
    </row>
    <row r="11" spans="2:42" ht="14.25">
      <c r="B11" s="12"/>
      <c r="C11" s="8" t="s">
        <v>16</v>
      </c>
      <c r="D11" s="441">
        <v>444979</v>
      </c>
      <c r="E11" s="441">
        <v>464513</v>
      </c>
      <c r="F11" s="441">
        <v>529757</v>
      </c>
      <c r="G11" s="441">
        <v>301242</v>
      </c>
      <c r="H11" s="441">
        <v>897342</v>
      </c>
      <c r="I11" s="441">
        <v>1501849</v>
      </c>
      <c r="J11" s="441">
        <v>1524856</v>
      </c>
      <c r="K11" s="441">
        <v>1543581</v>
      </c>
      <c r="L11" s="441">
        <v>1552429</v>
      </c>
      <c r="M11" s="441">
        <v>1587236</v>
      </c>
      <c r="N11" s="441">
        <v>1594557</v>
      </c>
      <c r="O11" s="441">
        <v>1598709</v>
      </c>
      <c r="P11" s="441">
        <v>1603469</v>
      </c>
      <c r="Q11" s="441">
        <v>1605145</v>
      </c>
      <c r="R11" s="441">
        <v>1606125</v>
      </c>
      <c r="S11" s="441">
        <v>1607134</v>
      </c>
      <c r="T11" s="441">
        <v>1610132</v>
      </c>
      <c r="U11" s="37" t="s">
        <v>20</v>
      </c>
      <c r="V11" s="37" t="s">
        <v>20</v>
      </c>
      <c r="W11" s="37" t="s">
        <v>20</v>
      </c>
      <c r="X11" s="37" t="s">
        <v>20</v>
      </c>
      <c r="Y11" s="52" t="s">
        <v>20</v>
      </c>
      <c r="Z11" s="37" t="s">
        <v>20</v>
      </c>
      <c r="AA11" s="27" t="s">
        <v>20</v>
      </c>
      <c r="AB11" s="37" t="s">
        <v>20</v>
      </c>
      <c r="AC11" s="37" t="s">
        <v>20</v>
      </c>
      <c r="AD11" s="37" t="s">
        <v>20</v>
      </c>
      <c r="AE11" s="37" t="s">
        <v>20</v>
      </c>
      <c r="AF11" s="52" t="s">
        <v>20</v>
      </c>
      <c r="AG11" s="37" t="s">
        <v>20</v>
      </c>
      <c r="AH11" s="27" t="s">
        <v>20</v>
      </c>
      <c r="AI11" s="27" t="s">
        <v>20</v>
      </c>
      <c r="AJ11" s="37" t="s">
        <v>20</v>
      </c>
      <c r="AK11" s="37" t="s">
        <v>20</v>
      </c>
      <c r="AL11" s="37" t="s">
        <v>20</v>
      </c>
      <c r="AM11" s="503" t="s">
        <v>20</v>
      </c>
      <c r="AN11" s="82"/>
      <c r="AO11" s="6"/>
      <c r="AP11" s="121"/>
    </row>
    <row r="12" spans="2:42" ht="14.25">
      <c r="B12" s="13"/>
      <c r="C12" s="11" t="s">
        <v>53</v>
      </c>
      <c r="D12" s="443">
        <v>322763</v>
      </c>
      <c r="E12" s="443">
        <v>329584</v>
      </c>
      <c r="F12" s="443">
        <v>333549</v>
      </c>
      <c r="G12" s="443">
        <v>333549</v>
      </c>
      <c r="H12" s="443">
        <v>368907</v>
      </c>
      <c r="I12" s="443">
        <v>404016</v>
      </c>
      <c r="J12" s="443">
        <v>404016</v>
      </c>
      <c r="K12" s="443">
        <v>414231</v>
      </c>
      <c r="L12" s="443">
        <v>416210</v>
      </c>
      <c r="M12" s="443">
        <v>416333</v>
      </c>
      <c r="N12" s="443">
        <v>416333</v>
      </c>
      <c r="O12" s="443">
        <v>416333</v>
      </c>
      <c r="P12" s="443">
        <v>416893</v>
      </c>
      <c r="Q12" s="443">
        <v>422955</v>
      </c>
      <c r="R12" s="443">
        <v>422955</v>
      </c>
      <c r="S12" s="443">
        <v>422955</v>
      </c>
      <c r="T12" s="443">
        <v>422955</v>
      </c>
      <c r="U12" s="39" t="s">
        <v>20</v>
      </c>
      <c r="V12" s="39" t="s">
        <v>20</v>
      </c>
      <c r="W12" s="39" t="s">
        <v>20</v>
      </c>
      <c r="X12" s="39" t="s">
        <v>20</v>
      </c>
      <c r="Y12" s="54" t="s">
        <v>20</v>
      </c>
      <c r="Z12" s="39" t="s">
        <v>20</v>
      </c>
      <c r="AA12" s="29" t="s">
        <v>20</v>
      </c>
      <c r="AB12" s="39" t="s">
        <v>20</v>
      </c>
      <c r="AC12" s="39" t="s">
        <v>20</v>
      </c>
      <c r="AD12" s="39" t="s">
        <v>20</v>
      </c>
      <c r="AE12" s="39" t="s">
        <v>20</v>
      </c>
      <c r="AF12" s="54" t="s">
        <v>20</v>
      </c>
      <c r="AG12" s="39" t="s">
        <v>20</v>
      </c>
      <c r="AH12" s="29" t="s">
        <v>20</v>
      </c>
      <c r="AI12" s="29" t="s">
        <v>20</v>
      </c>
      <c r="AJ12" s="39" t="s">
        <v>20</v>
      </c>
      <c r="AK12" s="39" t="s">
        <v>20</v>
      </c>
      <c r="AL12" s="39" t="s">
        <v>20</v>
      </c>
      <c r="AM12" s="505" t="s">
        <v>20</v>
      </c>
      <c r="AN12" s="83"/>
      <c r="AO12" s="6"/>
      <c r="AP12" s="121"/>
    </row>
    <row r="13" spans="2:42" ht="14.25">
      <c r="B13" s="4">
        <v>3</v>
      </c>
      <c r="C13" s="5" t="s">
        <v>17</v>
      </c>
      <c r="D13" s="480" t="s">
        <v>20</v>
      </c>
      <c r="E13" s="480" t="s">
        <v>20</v>
      </c>
      <c r="F13" s="480" t="s">
        <v>20</v>
      </c>
      <c r="G13" s="480" t="s">
        <v>20</v>
      </c>
      <c r="H13" s="480" t="s">
        <v>20</v>
      </c>
      <c r="I13" s="480" t="s">
        <v>20</v>
      </c>
      <c r="J13" s="480" t="s">
        <v>20</v>
      </c>
      <c r="K13" s="480" t="s">
        <v>20</v>
      </c>
      <c r="L13" s="480" t="s">
        <v>20</v>
      </c>
      <c r="M13" s="480" t="s">
        <v>20</v>
      </c>
      <c r="N13" s="480" t="s">
        <v>20</v>
      </c>
      <c r="O13" s="444" t="s">
        <v>20</v>
      </c>
      <c r="P13" s="444" t="s">
        <v>20</v>
      </c>
      <c r="Q13" s="444" t="s">
        <v>20</v>
      </c>
      <c r="R13" s="444" t="s">
        <v>20</v>
      </c>
      <c r="S13" s="444" t="s">
        <v>20</v>
      </c>
      <c r="T13" s="444" t="s">
        <v>20</v>
      </c>
      <c r="U13" s="444" t="s">
        <v>20</v>
      </c>
      <c r="V13" s="40">
        <v>1449527</v>
      </c>
      <c r="W13" s="40">
        <v>1500228</v>
      </c>
      <c r="X13" s="40">
        <v>1533246</v>
      </c>
      <c r="Y13" s="55">
        <v>1538967</v>
      </c>
      <c r="Z13" s="40">
        <v>1710951</v>
      </c>
      <c r="AA13" s="30">
        <v>1713877</v>
      </c>
      <c r="AB13" s="40">
        <v>1714355</v>
      </c>
      <c r="AC13" s="40">
        <v>1727800</v>
      </c>
      <c r="AD13" s="40">
        <v>1729551</v>
      </c>
      <c r="AE13" s="40">
        <v>1739141</v>
      </c>
      <c r="AF13" s="55">
        <v>1742235</v>
      </c>
      <c r="AG13" s="40">
        <v>1750355</v>
      </c>
      <c r="AH13" s="30">
        <v>1781351</v>
      </c>
      <c r="AI13" s="30">
        <v>1789967</v>
      </c>
      <c r="AJ13" s="40">
        <v>1790091</v>
      </c>
      <c r="AK13" s="40">
        <v>1790200</v>
      </c>
      <c r="AL13" s="40">
        <v>1790216</v>
      </c>
      <c r="AM13" s="507">
        <v>1790851</v>
      </c>
      <c r="AN13" s="84"/>
      <c r="AO13" s="6"/>
      <c r="AP13" s="121"/>
    </row>
    <row r="14" spans="2:42" ht="14.25">
      <c r="B14" s="12"/>
      <c r="C14" s="21" t="s">
        <v>17</v>
      </c>
      <c r="D14" s="446">
        <v>736121</v>
      </c>
      <c r="E14" s="446">
        <v>743139</v>
      </c>
      <c r="F14" s="446">
        <v>769297</v>
      </c>
      <c r="G14" s="446">
        <v>797995</v>
      </c>
      <c r="H14" s="446">
        <v>1294566</v>
      </c>
      <c r="I14" s="446">
        <v>1824903</v>
      </c>
      <c r="J14" s="446">
        <v>1886211</v>
      </c>
      <c r="K14" s="446">
        <v>1930184</v>
      </c>
      <c r="L14" s="446">
        <v>1974257</v>
      </c>
      <c r="M14" s="446">
        <v>1988337</v>
      </c>
      <c r="N14" s="446">
        <v>1995758</v>
      </c>
      <c r="O14" s="446">
        <v>2003777</v>
      </c>
      <c r="P14" s="446">
        <v>2010339</v>
      </c>
      <c r="Q14" s="446">
        <v>2014656</v>
      </c>
      <c r="R14" s="446">
        <v>2044674</v>
      </c>
      <c r="S14" s="446">
        <v>2045417</v>
      </c>
      <c r="T14" s="446">
        <v>2048740</v>
      </c>
      <c r="U14" s="446">
        <v>2053560</v>
      </c>
      <c r="V14" s="37" t="s">
        <v>20</v>
      </c>
      <c r="W14" s="37" t="s">
        <v>20</v>
      </c>
      <c r="X14" s="37" t="s">
        <v>20</v>
      </c>
      <c r="Y14" s="52" t="s">
        <v>20</v>
      </c>
      <c r="Z14" s="37" t="s">
        <v>20</v>
      </c>
      <c r="AA14" s="27" t="s">
        <v>20</v>
      </c>
      <c r="AB14" s="37" t="s">
        <v>20</v>
      </c>
      <c r="AC14" s="37" t="s">
        <v>20</v>
      </c>
      <c r="AD14" s="37" t="s">
        <v>20</v>
      </c>
      <c r="AE14" s="37" t="s">
        <v>20</v>
      </c>
      <c r="AF14" s="52" t="s">
        <v>20</v>
      </c>
      <c r="AG14" s="37" t="s">
        <v>20</v>
      </c>
      <c r="AH14" s="27" t="s">
        <v>20</v>
      </c>
      <c r="AI14" s="27" t="s">
        <v>20</v>
      </c>
      <c r="AJ14" s="37" t="s">
        <v>20</v>
      </c>
      <c r="AK14" s="37" t="s">
        <v>20</v>
      </c>
      <c r="AL14" s="37" t="s">
        <v>20</v>
      </c>
      <c r="AM14" s="503" t="s">
        <v>20</v>
      </c>
      <c r="AN14" s="82"/>
      <c r="AO14" s="6"/>
      <c r="AP14" s="121"/>
    </row>
    <row r="15" spans="2:42" ht="14.25">
      <c r="B15" s="16"/>
      <c r="C15" s="10" t="s">
        <v>49</v>
      </c>
      <c r="D15" s="352">
        <v>47059</v>
      </c>
      <c r="E15" s="352">
        <v>48105</v>
      </c>
      <c r="F15" s="352">
        <v>49372</v>
      </c>
      <c r="G15" s="352">
        <v>101613</v>
      </c>
      <c r="H15" s="352">
        <v>174679</v>
      </c>
      <c r="I15" s="352">
        <v>216666</v>
      </c>
      <c r="J15" s="352">
        <v>220134</v>
      </c>
      <c r="K15" s="352">
        <v>231079</v>
      </c>
      <c r="L15" s="352">
        <v>234332</v>
      </c>
      <c r="M15" s="352">
        <v>235647</v>
      </c>
      <c r="N15" s="352">
        <v>236494</v>
      </c>
      <c r="O15" s="352">
        <v>237498</v>
      </c>
      <c r="P15" s="352">
        <v>237741</v>
      </c>
      <c r="Q15" s="352">
        <v>238005</v>
      </c>
      <c r="R15" s="352">
        <v>238160</v>
      </c>
      <c r="S15" s="352">
        <v>238164</v>
      </c>
      <c r="T15" s="352">
        <v>238169</v>
      </c>
      <c r="U15" s="352">
        <v>238173</v>
      </c>
      <c r="V15" s="38" t="s">
        <v>20</v>
      </c>
      <c r="W15" s="38" t="s">
        <v>20</v>
      </c>
      <c r="X15" s="38" t="s">
        <v>20</v>
      </c>
      <c r="Y15" s="53" t="s">
        <v>20</v>
      </c>
      <c r="Z15" s="38" t="s">
        <v>20</v>
      </c>
      <c r="AA15" s="28" t="s">
        <v>20</v>
      </c>
      <c r="AB15" s="38" t="s">
        <v>20</v>
      </c>
      <c r="AC15" s="38" t="s">
        <v>20</v>
      </c>
      <c r="AD15" s="38" t="s">
        <v>20</v>
      </c>
      <c r="AE15" s="38" t="s">
        <v>20</v>
      </c>
      <c r="AF15" s="53" t="s">
        <v>20</v>
      </c>
      <c r="AG15" s="38" t="s">
        <v>20</v>
      </c>
      <c r="AH15" s="28" t="s">
        <v>20</v>
      </c>
      <c r="AI15" s="28" t="s">
        <v>20</v>
      </c>
      <c r="AJ15" s="38" t="s">
        <v>20</v>
      </c>
      <c r="AK15" s="38" t="s">
        <v>20</v>
      </c>
      <c r="AL15" s="38" t="s">
        <v>20</v>
      </c>
      <c r="AM15" s="504" t="s">
        <v>20</v>
      </c>
      <c r="AN15" s="83"/>
      <c r="AO15" s="6"/>
      <c r="AP15" s="121"/>
    </row>
    <row r="16" spans="2:42" ht="14.25">
      <c r="B16" s="16"/>
      <c r="C16" s="10" t="s">
        <v>50</v>
      </c>
      <c r="D16" s="352">
        <v>66235</v>
      </c>
      <c r="E16" s="352">
        <v>68944</v>
      </c>
      <c r="F16" s="352">
        <v>72229</v>
      </c>
      <c r="G16" s="352">
        <v>77099</v>
      </c>
      <c r="H16" s="352">
        <v>124239</v>
      </c>
      <c r="I16" s="352">
        <v>170733</v>
      </c>
      <c r="J16" s="352">
        <v>174486</v>
      </c>
      <c r="K16" s="352">
        <v>178267</v>
      </c>
      <c r="L16" s="352">
        <v>179488</v>
      </c>
      <c r="M16" s="352">
        <v>180369</v>
      </c>
      <c r="N16" s="352">
        <v>181113</v>
      </c>
      <c r="O16" s="352">
        <v>181605</v>
      </c>
      <c r="P16" s="352">
        <v>181844</v>
      </c>
      <c r="Q16" s="352">
        <v>182229</v>
      </c>
      <c r="R16" s="352">
        <v>182762</v>
      </c>
      <c r="S16" s="352">
        <v>183216</v>
      </c>
      <c r="T16" s="352">
        <v>183601</v>
      </c>
      <c r="U16" s="352">
        <v>184143</v>
      </c>
      <c r="V16" s="38" t="s">
        <v>20</v>
      </c>
      <c r="W16" s="38" t="s">
        <v>20</v>
      </c>
      <c r="X16" s="38" t="s">
        <v>20</v>
      </c>
      <c r="Y16" s="53" t="s">
        <v>20</v>
      </c>
      <c r="Z16" s="38" t="s">
        <v>20</v>
      </c>
      <c r="AA16" s="28" t="s">
        <v>20</v>
      </c>
      <c r="AB16" s="38" t="s">
        <v>20</v>
      </c>
      <c r="AC16" s="38" t="s">
        <v>20</v>
      </c>
      <c r="AD16" s="38" t="s">
        <v>20</v>
      </c>
      <c r="AE16" s="38" t="s">
        <v>20</v>
      </c>
      <c r="AF16" s="53" t="s">
        <v>20</v>
      </c>
      <c r="AG16" s="38" t="s">
        <v>20</v>
      </c>
      <c r="AH16" s="28" t="s">
        <v>20</v>
      </c>
      <c r="AI16" s="28" t="s">
        <v>20</v>
      </c>
      <c r="AJ16" s="38" t="s">
        <v>20</v>
      </c>
      <c r="AK16" s="38" t="s">
        <v>20</v>
      </c>
      <c r="AL16" s="38" t="s">
        <v>20</v>
      </c>
      <c r="AM16" s="504" t="s">
        <v>20</v>
      </c>
      <c r="AN16" s="83"/>
      <c r="AO16" s="6"/>
      <c r="AP16" s="121"/>
    </row>
    <row r="17" spans="2:42" ht="14.25">
      <c r="B17" s="16"/>
      <c r="C17" s="10" t="s">
        <v>51</v>
      </c>
      <c r="D17" s="352">
        <v>245865</v>
      </c>
      <c r="E17" s="352">
        <v>252728</v>
      </c>
      <c r="F17" s="352">
        <v>266146</v>
      </c>
      <c r="G17" s="352">
        <v>279727</v>
      </c>
      <c r="H17" s="352">
        <v>390790</v>
      </c>
      <c r="I17" s="352">
        <v>493019</v>
      </c>
      <c r="J17" s="352">
        <v>503927</v>
      </c>
      <c r="K17" s="352">
        <v>511584</v>
      </c>
      <c r="L17" s="352">
        <v>517993</v>
      </c>
      <c r="M17" s="352">
        <v>555541</v>
      </c>
      <c r="N17" s="352">
        <v>561987</v>
      </c>
      <c r="O17" s="352">
        <v>567650</v>
      </c>
      <c r="P17" s="352">
        <v>572777</v>
      </c>
      <c r="Q17" s="352">
        <v>594010</v>
      </c>
      <c r="R17" s="352">
        <v>601827</v>
      </c>
      <c r="S17" s="352">
        <v>608941</v>
      </c>
      <c r="T17" s="352">
        <v>473388</v>
      </c>
      <c r="U17" s="352">
        <v>478861</v>
      </c>
      <c r="V17" s="38" t="s">
        <v>20</v>
      </c>
      <c r="W17" s="38" t="s">
        <v>20</v>
      </c>
      <c r="X17" s="38" t="s">
        <v>20</v>
      </c>
      <c r="Y17" s="53" t="s">
        <v>20</v>
      </c>
      <c r="Z17" s="38" t="s">
        <v>20</v>
      </c>
      <c r="AA17" s="28" t="s">
        <v>20</v>
      </c>
      <c r="AB17" s="38" t="s">
        <v>20</v>
      </c>
      <c r="AC17" s="38" t="s">
        <v>20</v>
      </c>
      <c r="AD17" s="38" t="s">
        <v>20</v>
      </c>
      <c r="AE17" s="38" t="s">
        <v>20</v>
      </c>
      <c r="AF17" s="53" t="s">
        <v>20</v>
      </c>
      <c r="AG17" s="38" t="s">
        <v>20</v>
      </c>
      <c r="AH17" s="28" t="s">
        <v>20</v>
      </c>
      <c r="AI17" s="28" t="s">
        <v>20</v>
      </c>
      <c r="AJ17" s="38" t="s">
        <v>20</v>
      </c>
      <c r="AK17" s="38" t="s">
        <v>20</v>
      </c>
      <c r="AL17" s="38" t="s">
        <v>20</v>
      </c>
      <c r="AM17" s="504" t="s">
        <v>20</v>
      </c>
      <c r="AN17" s="83"/>
      <c r="AO17" s="6"/>
      <c r="AP17" s="121"/>
    </row>
    <row r="18" spans="2:42" ht="14.25">
      <c r="B18" s="16"/>
      <c r="C18" s="21" t="s">
        <v>52</v>
      </c>
      <c r="D18" s="447">
        <v>1000</v>
      </c>
      <c r="E18" s="447">
        <v>0</v>
      </c>
      <c r="F18" s="447">
        <v>0</v>
      </c>
      <c r="G18" s="447">
        <v>0</v>
      </c>
      <c r="H18" s="447">
        <v>42000</v>
      </c>
      <c r="I18" s="447">
        <v>84128</v>
      </c>
      <c r="J18" s="447">
        <v>85678</v>
      </c>
      <c r="K18" s="447">
        <v>85448</v>
      </c>
      <c r="L18" s="447">
        <v>44200</v>
      </c>
      <c r="M18" s="447">
        <v>60312</v>
      </c>
      <c r="N18" s="447">
        <v>60372</v>
      </c>
      <c r="O18" s="447">
        <v>60432</v>
      </c>
      <c r="P18" s="447">
        <v>60483</v>
      </c>
      <c r="Q18" s="447">
        <v>60504</v>
      </c>
      <c r="R18" s="447">
        <v>60537</v>
      </c>
      <c r="S18" s="447">
        <v>60543</v>
      </c>
      <c r="T18" s="447">
        <v>60543</v>
      </c>
      <c r="U18" s="447">
        <v>60543</v>
      </c>
      <c r="V18" s="51" t="s">
        <v>20</v>
      </c>
      <c r="W18" s="51" t="s">
        <v>20</v>
      </c>
      <c r="X18" s="51" t="s">
        <v>20</v>
      </c>
      <c r="Y18" s="57" t="s">
        <v>20</v>
      </c>
      <c r="Z18" s="51" t="s">
        <v>20</v>
      </c>
      <c r="AA18" s="50" t="s">
        <v>20</v>
      </c>
      <c r="AB18" s="51" t="s">
        <v>20</v>
      </c>
      <c r="AC18" s="51" t="s">
        <v>20</v>
      </c>
      <c r="AD18" s="51" t="s">
        <v>20</v>
      </c>
      <c r="AE18" s="51" t="s">
        <v>20</v>
      </c>
      <c r="AF18" s="57" t="s">
        <v>20</v>
      </c>
      <c r="AG18" s="51" t="s">
        <v>20</v>
      </c>
      <c r="AH18" s="50" t="s">
        <v>20</v>
      </c>
      <c r="AI18" s="50" t="s">
        <v>20</v>
      </c>
      <c r="AJ18" s="51" t="s">
        <v>20</v>
      </c>
      <c r="AK18" s="51" t="s">
        <v>20</v>
      </c>
      <c r="AL18" s="51" t="s">
        <v>20</v>
      </c>
      <c r="AM18" s="508" t="s">
        <v>20</v>
      </c>
      <c r="AN18" s="83"/>
      <c r="AO18" s="6"/>
      <c r="AP18" s="121"/>
    </row>
    <row r="19" spans="2:42" ht="13.5">
      <c r="B19" s="13"/>
      <c r="C19" s="11" t="s">
        <v>67</v>
      </c>
      <c r="D19" s="347">
        <v>28715</v>
      </c>
      <c r="E19" s="347">
        <v>29212</v>
      </c>
      <c r="F19" s="347">
        <v>29374</v>
      </c>
      <c r="G19" s="347">
        <v>49576</v>
      </c>
      <c r="H19" s="347">
        <v>89597</v>
      </c>
      <c r="I19" s="347">
        <v>133152</v>
      </c>
      <c r="J19" s="347">
        <v>135925</v>
      </c>
      <c r="K19" s="347">
        <v>138009</v>
      </c>
      <c r="L19" s="347">
        <v>140343</v>
      </c>
      <c r="M19" s="347">
        <v>141713</v>
      </c>
      <c r="N19" s="347">
        <v>197387</v>
      </c>
      <c r="O19" s="347">
        <v>159119</v>
      </c>
      <c r="P19" s="347">
        <v>159560</v>
      </c>
      <c r="Q19" s="347">
        <v>159897</v>
      </c>
      <c r="R19" s="347">
        <v>160126</v>
      </c>
      <c r="S19" s="347">
        <v>160216</v>
      </c>
      <c r="T19" s="347">
        <v>160272</v>
      </c>
      <c r="U19" s="347">
        <v>160321</v>
      </c>
      <c r="V19" s="382">
        <v>160366</v>
      </c>
      <c r="W19" s="382">
        <v>160410</v>
      </c>
      <c r="X19" s="382">
        <v>160829</v>
      </c>
      <c r="Y19" s="383">
        <v>161385</v>
      </c>
      <c r="Z19" s="38" t="s">
        <v>20</v>
      </c>
      <c r="AA19" s="28" t="s">
        <v>20</v>
      </c>
      <c r="AB19" s="38" t="s">
        <v>20</v>
      </c>
      <c r="AC19" s="38" t="s">
        <v>20</v>
      </c>
      <c r="AD19" s="38" t="s">
        <v>20</v>
      </c>
      <c r="AE19" s="38" t="s">
        <v>20</v>
      </c>
      <c r="AF19" s="53" t="s">
        <v>20</v>
      </c>
      <c r="AG19" s="38" t="s">
        <v>20</v>
      </c>
      <c r="AH19" s="28" t="s">
        <v>20</v>
      </c>
      <c r="AI19" s="28" t="s">
        <v>20</v>
      </c>
      <c r="AJ19" s="38" t="s">
        <v>20</v>
      </c>
      <c r="AK19" s="38" t="s">
        <v>20</v>
      </c>
      <c r="AL19" s="38" t="s">
        <v>20</v>
      </c>
      <c r="AM19" s="504" t="s">
        <v>20</v>
      </c>
      <c r="AN19" s="83"/>
      <c r="AO19" s="6"/>
      <c r="AP19" s="6"/>
    </row>
    <row r="20" spans="2:42" ht="14.25">
      <c r="B20" s="4">
        <v>4</v>
      </c>
      <c r="C20" s="5" t="s">
        <v>18</v>
      </c>
      <c r="D20" s="444" t="s">
        <v>20</v>
      </c>
      <c r="E20" s="444" t="s">
        <v>20</v>
      </c>
      <c r="F20" s="444" t="s">
        <v>20</v>
      </c>
      <c r="G20" s="444" t="s">
        <v>20</v>
      </c>
      <c r="H20" s="444" t="s">
        <v>20</v>
      </c>
      <c r="I20" s="444" t="s">
        <v>20</v>
      </c>
      <c r="J20" s="444" t="s">
        <v>20</v>
      </c>
      <c r="K20" s="444" t="s">
        <v>20</v>
      </c>
      <c r="L20" s="444" t="s">
        <v>20</v>
      </c>
      <c r="M20" s="444" t="s">
        <v>20</v>
      </c>
      <c r="N20" s="444" t="s">
        <v>20</v>
      </c>
      <c r="O20" s="444" t="s">
        <v>20</v>
      </c>
      <c r="P20" s="444" t="s">
        <v>20</v>
      </c>
      <c r="Q20" s="444" t="s">
        <v>20</v>
      </c>
      <c r="R20" s="444" t="s">
        <v>20</v>
      </c>
      <c r="S20" s="444" t="s">
        <v>20</v>
      </c>
      <c r="T20" s="444" t="s">
        <v>20</v>
      </c>
      <c r="U20" s="444">
        <v>1237005</v>
      </c>
      <c r="V20" s="123">
        <v>1237723</v>
      </c>
      <c r="W20" s="123">
        <v>1239135</v>
      </c>
      <c r="X20" s="123">
        <v>1240702</v>
      </c>
      <c r="Y20" s="124">
        <v>1256220</v>
      </c>
      <c r="Z20" s="123">
        <v>1261725</v>
      </c>
      <c r="AA20" s="122">
        <v>1265267</v>
      </c>
      <c r="AB20" s="123">
        <v>1278622</v>
      </c>
      <c r="AC20" s="123">
        <v>1282719</v>
      </c>
      <c r="AD20" s="123">
        <v>1285299</v>
      </c>
      <c r="AE20" s="123">
        <v>1286415</v>
      </c>
      <c r="AF20" s="124">
        <v>1287517</v>
      </c>
      <c r="AG20" s="123">
        <v>1288791</v>
      </c>
      <c r="AH20" s="122">
        <v>1289899</v>
      </c>
      <c r="AI20" s="122">
        <v>1291190</v>
      </c>
      <c r="AJ20" s="123">
        <v>1292296</v>
      </c>
      <c r="AK20" s="123">
        <v>1293109</v>
      </c>
      <c r="AL20" s="123">
        <v>1293774</v>
      </c>
      <c r="AM20" s="506">
        <v>1294289</v>
      </c>
      <c r="AN20" s="125"/>
      <c r="AO20" s="6"/>
      <c r="AP20" s="121"/>
    </row>
    <row r="21" spans="2:42" ht="14.25">
      <c r="B21" s="14"/>
      <c r="C21" s="8" t="s">
        <v>18</v>
      </c>
      <c r="D21" s="441">
        <v>284428</v>
      </c>
      <c r="E21" s="441">
        <v>284936</v>
      </c>
      <c r="F21" s="441">
        <v>285461</v>
      </c>
      <c r="G21" s="441">
        <v>286148</v>
      </c>
      <c r="H21" s="441">
        <v>482204</v>
      </c>
      <c r="I21" s="441">
        <v>676601</v>
      </c>
      <c r="J21" s="441">
        <v>693981</v>
      </c>
      <c r="K21" s="441">
        <v>702196</v>
      </c>
      <c r="L21" s="441">
        <v>710771</v>
      </c>
      <c r="M21" s="441">
        <v>739650</v>
      </c>
      <c r="N21" s="441">
        <v>739743</v>
      </c>
      <c r="O21" s="441">
        <v>746484</v>
      </c>
      <c r="P21" s="441">
        <v>749338</v>
      </c>
      <c r="Q21" s="441">
        <v>858936</v>
      </c>
      <c r="R21" s="441">
        <v>767185</v>
      </c>
      <c r="S21" s="441">
        <v>784677</v>
      </c>
      <c r="T21" s="475">
        <v>785683</v>
      </c>
      <c r="U21" s="400" t="s">
        <v>20</v>
      </c>
      <c r="V21" s="38" t="s">
        <v>20</v>
      </c>
      <c r="W21" s="38" t="s">
        <v>20</v>
      </c>
      <c r="X21" s="38" t="s">
        <v>20</v>
      </c>
      <c r="Y21" s="53" t="s">
        <v>20</v>
      </c>
      <c r="Z21" s="38" t="s">
        <v>20</v>
      </c>
      <c r="AA21" s="28" t="s">
        <v>20</v>
      </c>
      <c r="AB21" s="38" t="s">
        <v>20</v>
      </c>
      <c r="AC21" s="38" t="s">
        <v>20</v>
      </c>
      <c r="AD21" s="38" t="s">
        <v>20</v>
      </c>
      <c r="AE21" s="38" t="s">
        <v>20</v>
      </c>
      <c r="AF21" s="53" t="s">
        <v>20</v>
      </c>
      <c r="AG21" s="38" t="s">
        <v>20</v>
      </c>
      <c r="AH21" s="28" t="s">
        <v>20</v>
      </c>
      <c r="AI21" s="28" t="s">
        <v>20</v>
      </c>
      <c r="AJ21" s="38" t="s">
        <v>20</v>
      </c>
      <c r="AK21" s="38" t="s">
        <v>20</v>
      </c>
      <c r="AL21" s="38" t="s">
        <v>20</v>
      </c>
      <c r="AM21" s="504" t="s">
        <v>20</v>
      </c>
      <c r="AN21" s="83"/>
      <c r="AO21" s="6"/>
      <c r="AP21" s="121"/>
    </row>
    <row r="22" spans="2:42" ht="14.25">
      <c r="B22" s="9"/>
      <c r="C22" s="10" t="s">
        <v>64</v>
      </c>
      <c r="D22" s="442">
        <v>25914</v>
      </c>
      <c r="E22" s="442">
        <v>25914</v>
      </c>
      <c r="F22" s="442">
        <v>25914</v>
      </c>
      <c r="G22" s="442">
        <v>55914</v>
      </c>
      <c r="H22" s="442">
        <v>69408</v>
      </c>
      <c r="I22" s="442">
        <v>82902</v>
      </c>
      <c r="J22" s="442">
        <v>82902</v>
      </c>
      <c r="K22" s="442">
        <v>82902</v>
      </c>
      <c r="L22" s="442">
        <v>82902</v>
      </c>
      <c r="M22" s="442">
        <v>82902</v>
      </c>
      <c r="N22" s="442">
        <v>82902</v>
      </c>
      <c r="O22" s="442">
        <v>82902</v>
      </c>
      <c r="P22" s="442">
        <v>82902</v>
      </c>
      <c r="Q22" s="442">
        <v>82902</v>
      </c>
      <c r="R22" s="442">
        <v>82902</v>
      </c>
      <c r="S22" s="442">
        <v>82902</v>
      </c>
      <c r="T22" s="442">
        <v>82902</v>
      </c>
      <c r="U22" s="38" t="s">
        <v>20</v>
      </c>
      <c r="V22" s="38" t="s">
        <v>20</v>
      </c>
      <c r="W22" s="38" t="s">
        <v>20</v>
      </c>
      <c r="X22" s="38" t="s">
        <v>20</v>
      </c>
      <c r="Y22" s="53" t="s">
        <v>20</v>
      </c>
      <c r="Z22" s="38" t="s">
        <v>20</v>
      </c>
      <c r="AA22" s="28" t="s">
        <v>20</v>
      </c>
      <c r="AB22" s="38" t="s">
        <v>20</v>
      </c>
      <c r="AC22" s="38" t="s">
        <v>20</v>
      </c>
      <c r="AD22" s="38" t="s">
        <v>20</v>
      </c>
      <c r="AE22" s="38" t="s">
        <v>20</v>
      </c>
      <c r="AF22" s="53" t="s">
        <v>20</v>
      </c>
      <c r="AG22" s="38" t="s">
        <v>20</v>
      </c>
      <c r="AH22" s="28" t="s">
        <v>20</v>
      </c>
      <c r="AI22" s="28" t="s">
        <v>20</v>
      </c>
      <c r="AJ22" s="38" t="s">
        <v>20</v>
      </c>
      <c r="AK22" s="38" t="s">
        <v>20</v>
      </c>
      <c r="AL22" s="38" t="s">
        <v>20</v>
      </c>
      <c r="AM22" s="504" t="s">
        <v>20</v>
      </c>
      <c r="AN22" s="83"/>
      <c r="AO22" s="6"/>
      <c r="AP22" s="121"/>
    </row>
    <row r="23" spans="2:42" ht="14.25">
      <c r="B23" s="9"/>
      <c r="C23" s="10" t="s">
        <v>66</v>
      </c>
      <c r="D23" s="442">
        <v>74082</v>
      </c>
      <c r="E23" s="442">
        <v>97113</v>
      </c>
      <c r="F23" s="442">
        <v>98817</v>
      </c>
      <c r="G23" s="442">
        <v>99863</v>
      </c>
      <c r="H23" s="442">
        <v>125234</v>
      </c>
      <c r="I23" s="442">
        <v>149653</v>
      </c>
      <c r="J23" s="442">
        <v>152494</v>
      </c>
      <c r="K23" s="442">
        <v>153493</v>
      </c>
      <c r="L23" s="442">
        <v>154552</v>
      </c>
      <c r="M23" s="442">
        <v>154845</v>
      </c>
      <c r="N23" s="442">
        <v>157117</v>
      </c>
      <c r="O23" s="442">
        <v>157301</v>
      </c>
      <c r="P23" s="442">
        <v>157487</v>
      </c>
      <c r="Q23" s="442">
        <v>157497</v>
      </c>
      <c r="R23" s="442">
        <v>157500</v>
      </c>
      <c r="S23" s="442">
        <v>157500</v>
      </c>
      <c r="T23" s="442">
        <v>157500</v>
      </c>
      <c r="U23" s="38" t="s">
        <v>20</v>
      </c>
      <c r="V23" s="38" t="s">
        <v>20</v>
      </c>
      <c r="W23" s="38" t="s">
        <v>20</v>
      </c>
      <c r="X23" s="38" t="s">
        <v>20</v>
      </c>
      <c r="Y23" s="53" t="s">
        <v>20</v>
      </c>
      <c r="Z23" s="38" t="s">
        <v>20</v>
      </c>
      <c r="AA23" s="28" t="s">
        <v>20</v>
      </c>
      <c r="AB23" s="38" t="s">
        <v>20</v>
      </c>
      <c r="AC23" s="38" t="s">
        <v>20</v>
      </c>
      <c r="AD23" s="38" t="s">
        <v>20</v>
      </c>
      <c r="AE23" s="38" t="s">
        <v>20</v>
      </c>
      <c r="AF23" s="53" t="s">
        <v>20</v>
      </c>
      <c r="AG23" s="38" t="s">
        <v>20</v>
      </c>
      <c r="AH23" s="28" t="s">
        <v>20</v>
      </c>
      <c r="AI23" s="28" t="s">
        <v>20</v>
      </c>
      <c r="AJ23" s="38" t="s">
        <v>20</v>
      </c>
      <c r="AK23" s="38" t="s">
        <v>20</v>
      </c>
      <c r="AL23" s="38" t="s">
        <v>20</v>
      </c>
      <c r="AM23" s="504" t="s">
        <v>20</v>
      </c>
      <c r="AN23" s="83"/>
      <c r="AO23" s="6"/>
      <c r="AP23" s="121"/>
    </row>
    <row r="24" spans="2:42" ht="14.25">
      <c r="B24" s="9"/>
      <c r="C24" s="10" t="s">
        <v>68</v>
      </c>
      <c r="D24" s="442">
        <v>36968</v>
      </c>
      <c r="E24" s="442">
        <v>121951</v>
      </c>
      <c r="F24" s="442">
        <v>123157</v>
      </c>
      <c r="G24" s="442">
        <v>106571</v>
      </c>
      <c r="H24" s="442">
        <v>85136</v>
      </c>
      <c r="I24" s="442">
        <v>103564</v>
      </c>
      <c r="J24" s="442">
        <v>74330</v>
      </c>
      <c r="K24" s="442">
        <v>74790</v>
      </c>
      <c r="L24" s="442">
        <v>75956</v>
      </c>
      <c r="M24" s="442">
        <v>75956</v>
      </c>
      <c r="N24" s="442">
        <v>70274</v>
      </c>
      <c r="O24" s="442">
        <v>71283</v>
      </c>
      <c r="P24" s="442">
        <v>71378</v>
      </c>
      <c r="Q24" s="442">
        <v>71632</v>
      </c>
      <c r="R24" s="442">
        <v>71647</v>
      </c>
      <c r="S24" s="442">
        <v>72028</v>
      </c>
      <c r="T24" s="442">
        <v>72432</v>
      </c>
      <c r="U24" s="38" t="s">
        <v>20</v>
      </c>
      <c r="V24" s="38" t="s">
        <v>20</v>
      </c>
      <c r="W24" s="38" t="s">
        <v>20</v>
      </c>
      <c r="X24" s="38" t="s">
        <v>20</v>
      </c>
      <c r="Y24" s="53" t="s">
        <v>20</v>
      </c>
      <c r="Z24" s="38" t="s">
        <v>20</v>
      </c>
      <c r="AA24" s="28" t="s">
        <v>20</v>
      </c>
      <c r="AB24" s="38" t="s">
        <v>20</v>
      </c>
      <c r="AC24" s="38" t="s">
        <v>20</v>
      </c>
      <c r="AD24" s="38" t="s">
        <v>20</v>
      </c>
      <c r="AE24" s="38" t="s">
        <v>20</v>
      </c>
      <c r="AF24" s="53" t="s">
        <v>20</v>
      </c>
      <c r="AG24" s="38" t="s">
        <v>20</v>
      </c>
      <c r="AH24" s="28" t="s">
        <v>20</v>
      </c>
      <c r="AI24" s="28" t="s">
        <v>20</v>
      </c>
      <c r="AJ24" s="38" t="s">
        <v>20</v>
      </c>
      <c r="AK24" s="38" t="s">
        <v>20</v>
      </c>
      <c r="AL24" s="38" t="s">
        <v>20</v>
      </c>
      <c r="AM24" s="504" t="s">
        <v>20</v>
      </c>
      <c r="AN24" s="83"/>
      <c r="AO24" s="6"/>
      <c r="AP24" s="121"/>
    </row>
    <row r="25" spans="2:42" ht="14.25">
      <c r="B25" s="9"/>
      <c r="C25" s="10" t="s">
        <v>69</v>
      </c>
      <c r="D25" s="442">
        <v>36148</v>
      </c>
      <c r="E25" s="442">
        <v>37662</v>
      </c>
      <c r="F25" s="442">
        <v>38394</v>
      </c>
      <c r="G25" s="442">
        <v>40426</v>
      </c>
      <c r="H25" s="442">
        <v>66069</v>
      </c>
      <c r="I25" s="442">
        <v>90920</v>
      </c>
      <c r="J25" s="442">
        <v>92344</v>
      </c>
      <c r="K25" s="442">
        <v>92487</v>
      </c>
      <c r="L25" s="442">
        <v>92508</v>
      </c>
      <c r="M25" s="442">
        <v>92520</v>
      </c>
      <c r="N25" s="442">
        <v>92545</v>
      </c>
      <c r="O25" s="442">
        <v>92588</v>
      </c>
      <c r="P25" s="442">
        <v>92624</v>
      </c>
      <c r="Q25" s="442">
        <v>92663</v>
      </c>
      <c r="R25" s="442">
        <v>92677</v>
      </c>
      <c r="S25" s="442">
        <v>92679</v>
      </c>
      <c r="T25" s="442">
        <v>92680</v>
      </c>
      <c r="U25" s="38" t="s">
        <v>20</v>
      </c>
      <c r="V25" s="38" t="s">
        <v>20</v>
      </c>
      <c r="W25" s="38" t="s">
        <v>20</v>
      </c>
      <c r="X25" s="38" t="s">
        <v>20</v>
      </c>
      <c r="Y25" s="53" t="s">
        <v>20</v>
      </c>
      <c r="Z25" s="38" t="s">
        <v>20</v>
      </c>
      <c r="AA25" s="28" t="s">
        <v>20</v>
      </c>
      <c r="AB25" s="38" t="s">
        <v>20</v>
      </c>
      <c r="AC25" s="38" t="s">
        <v>20</v>
      </c>
      <c r="AD25" s="38" t="s">
        <v>20</v>
      </c>
      <c r="AE25" s="38" t="s">
        <v>20</v>
      </c>
      <c r="AF25" s="53" t="s">
        <v>20</v>
      </c>
      <c r="AG25" s="38" t="s">
        <v>20</v>
      </c>
      <c r="AH25" s="28" t="s">
        <v>20</v>
      </c>
      <c r="AI25" s="28" t="s">
        <v>20</v>
      </c>
      <c r="AJ25" s="38" t="s">
        <v>20</v>
      </c>
      <c r="AK25" s="38" t="s">
        <v>20</v>
      </c>
      <c r="AL25" s="38" t="s">
        <v>20</v>
      </c>
      <c r="AM25" s="504" t="s">
        <v>20</v>
      </c>
      <c r="AN25" s="83"/>
      <c r="AO25" s="6"/>
      <c r="AP25" s="121"/>
    </row>
    <row r="26" spans="2:42" ht="13.5">
      <c r="B26" s="9"/>
      <c r="C26" s="10" t="s">
        <v>70</v>
      </c>
      <c r="D26" s="442">
        <v>3676</v>
      </c>
      <c r="E26" s="442">
        <v>3676</v>
      </c>
      <c r="F26" s="442">
        <v>3676</v>
      </c>
      <c r="G26" s="442">
        <v>3676</v>
      </c>
      <c r="H26" s="442">
        <v>21170</v>
      </c>
      <c r="I26" s="442">
        <v>39216</v>
      </c>
      <c r="J26" s="442">
        <v>40444</v>
      </c>
      <c r="K26" s="442">
        <v>40819</v>
      </c>
      <c r="L26" s="442">
        <v>41278</v>
      </c>
      <c r="M26" s="442">
        <v>41410</v>
      </c>
      <c r="N26" s="442">
        <v>51288</v>
      </c>
      <c r="O26" s="442">
        <v>51305</v>
      </c>
      <c r="P26" s="442">
        <v>51312</v>
      </c>
      <c r="Q26" s="442">
        <v>51314</v>
      </c>
      <c r="R26" s="442">
        <v>51328</v>
      </c>
      <c r="S26" s="442">
        <v>51335</v>
      </c>
      <c r="T26" s="442">
        <v>51342</v>
      </c>
      <c r="U26" s="38" t="s">
        <v>20</v>
      </c>
      <c r="V26" s="38" t="s">
        <v>20</v>
      </c>
      <c r="W26" s="38" t="s">
        <v>20</v>
      </c>
      <c r="X26" s="38" t="s">
        <v>20</v>
      </c>
      <c r="Y26" s="53" t="s">
        <v>20</v>
      </c>
      <c r="Z26" s="38" t="s">
        <v>20</v>
      </c>
      <c r="AA26" s="28" t="s">
        <v>20</v>
      </c>
      <c r="AB26" s="38" t="s">
        <v>20</v>
      </c>
      <c r="AC26" s="38" t="s">
        <v>20</v>
      </c>
      <c r="AD26" s="38" t="s">
        <v>20</v>
      </c>
      <c r="AE26" s="38" t="s">
        <v>20</v>
      </c>
      <c r="AF26" s="53" t="s">
        <v>20</v>
      </c>
      <c r="AG26" s="38" t="s">
        <v>20</v>
      </c>
      <c r="AH26" s="28" t="s">
        <v>20</v>
      </c>
      <c r="AI26" s="28" t="s">
        <v>20</v>
      </c>
      <c r="AJ26" s="38" t="s">
        <v>20</v>
      </c>
      <c r="AK26" s="38" t="s">
        <v>20</v>
      </c>
      <c r="AL26" s="38" t="s">
        <v>20</v>
      </c>
      <c r="AM26" s="504" t="s">
        <v>20</v>
      </c>
      <c r="AN26" s="83"/>
      <c r="AO26" s="6"/>
      <c r="AP26" s="6"/>
    </row>
    <row r="27" spans="2:42" ht="13.5">
      <c r="B27" s="4"/>
      <c r="C27" s="11" t="s">
        <v>71</v>
      </c>
      <c r="D27" s="443">
        <v>30000</v>
      </c>
      <c r="E27" s="443">
        <v>50000</v>
      </c>
      <c r="F27" s="443">
        <v>50000</v>
      </c>
      <c r="G27" s="443">
        <v>50000</v>
      </c>
      <c r="H27" s="443">
        <v>81000</v>
      </c>
      <c r="I27" s="443">
        <v>100000</v>
      </c>
      <c r="J27" s="443">
        <v>100000</v>
      </c>
      <c r="K27" s="443">
        <v>101604</v>
      </c>
      <c r="L27" s="443">
        <v>101604</v>
      </c>
      <c r="M27" s="443">
        <v>101604</v>
      </c>
      <c r="N27" s="443">
        <v>101604</v>
      </c>
      <c r="O27" s="443">
        <v>101604</v>
      </c>
      <c r="P27" s="443">
        <v>101604</v>
      </c>
      <c r="Q27" s="443">
        <v>101604</v>
      </c>
      <c r="R27" s="443">
        <v>101604</v>
      </c>
      <c r="S27" s="443">
        <v>101604</v>
      </c>
      <c r="T27" s="445">
        <v>101604</v>
      </c>
      <c r="U27" s="51" t="s">
        <v>20</v>
      </c>
      <c r="V27" s="38" t="s">
        <v>20</v>
      </c>
      <c r="W27" s="38" t="s">
        <v>20</v>
      </c>
      <c r="X27" s="38" t="s">
        <v>20</v>
      </c>
      <c r="Y27" s="53" t="s">
        <v>20</v>
      </c>
      <c r="Z27" s="38" t="s">
        <v>20</v>
      </c>
      <c r="AA27" s="28" t="s">
        <v>20</v>
      </c>
      <c r="AB27" s="38" t="s">
        <v>20</v>
      </c>
      <c r="AC27" s="38" t="s">
        <v>20</v>
      </c>
      <c r="AD27" s="38" t="s">
        <v>20</v>
      </c>
      <c r="AE27" s="38" t="s">
        <v>20</v>
      </c>
      <c r="AF27" s="53" t="s">
        <v>20</v>
      </c>
      <c r="AG27" s="38" t="s">
        <v>20</v>
      </c>
      <c r="AH27" s="28" t="s">
        <v>20</v>
      </c>
      <c r="AI27" s="28" t="s">
        <v>20</v>
      </c>
      <c r="AJ27" s="38" t="s">
        <v>20</v>
      </c>
      <c r="AK27" s="38" t="s">
        <v>20</v>
      </c>
      <c r="AL27" s="38" t="s">
        <v>20</v>
      </c>
      <c r="AM27" s="504" t="s">
        <v>20</v>
      </c>
      <c r="AN27" s="83"/>
      <c r="AO27" s="6"/>
      <c r="AP27" s="6"/>
    </row>
    <row r="28" spans="2:40" ht="13.5">
      <c r="B28" s="4">
        <v>5</v>
      </c>
      <c r="C28" s="15" t="s">
        <v>21</v>
      </c>
      <c r="D28" s="357">
        <v>656945</v>
      </c>
      <c r="E28" s="357">
        <v>669176</v>
      </c>
      <c r="F28" s="357">
        <v>690365</v>
      </c>
      <c r="G28" s="357">
        <v>780490</v>
      </c>
      <c r="H28" s="357">
        <v>1240715</v>
      </c>
      <c r="I28" s="357">
        <v>1711420</v>
      </c>
      <c r="J28" s="357">
        <v>1752014</v>
      </c>
      <c r="K28" s="357">
        <v>1786836</v>
      </c>
      <c r="L28" s="357">
        <v>1829208</v>
      </c>
      <c r="M28" s="357">
        <v>1850211</v>
      </c>
      <c r="N28" s="357">
        <v>1858965</v>
      </c>
      <c r="O28" s="357">
        <v>1865030</v>
      </c>
      <c r="P28" s="357">
        <v>1881878</v>
      </c>
      <c r="Q28" s="357">
        <v>1884816</v>
      </c>
      <c r="R28" s="357">
        <v>1898837</v>
      </c>
      <c r="S28" s="357">
        <v>1900016</v>
      </c>
      <c r="T28" s="357">
        <v>1900822</v>
      </c>
      <c r="U28" s="357">
        <v>1903903</v>
      </c>
      <c r="V28" s="40">
        <v>0</v>
      </c>
      <c r="W28" s="40">
        <v>0</v>
      </c>
      <c r="X28" s="40">
        <v>0</v>
      </c>
      <c r="Y28" s="55">
        <v>0</v>
      </c>
      <c r="Z28" s="40">
        <v>0</v>
      </c>
      <c r="AA28" s="30">
        <v>0</v>
      </c>
      <c r="AB28" s="40">
        <v>0</v>
      </c>
      <c r="AC28" s="40">
        <v>0</v>
      </c>
      <c r="AD28" s="40">
        <v>0</v>
      </c>
      <c r="AE28" s="40">
        <v>0</v>
      </c>
      <c r="AF28" s="55">
        <v>0</v>
      </c>
      <c r="AG28" s="40">
        <v>0</v>
      </c>
      <c r="AH28" s="30">
        <v>0</v>
      </c>
      <c r="AI28" s="30">
        <v>0</v>
      </c>
      <c r="AJ28" s="40">
        <v>0</v>
      </c>
      <c r="AK28" s="40">
        <v>0</v>
      </c>
      <c r="AL28" s="40">
        <v>0</v>
      </c>
      <c r="AM28" s="507">
        <v>0</v>
      </c>
      <c r="AN28" s="84"/>
    </row>
    <row r="29" spans="2:40" ht="13.5">
      <c r="B29" s="4">
        <v>6</v>
      </c>
      <c r="C29" s="15" t="s">
        <v>22</v>
      </c>
      <c r="D29" s="358">
        <v>0</v>
      </c>
      <c r="E29" s="358">
        <v>0</v>
      </c>
      <c r="F29" s="358">
        <v>0</v>
      </c>
      <c r="G29" s="358">
        <v>0</v>
      </c>
      <c r="H29" s="358">
        <v>208400</v>
      </c>
      <c r="I29" s="358">
        <v>421332</v>
      </c>
      <c r="J29" s="358">
        <v>430247</v>
      </c>
      <c r="K29" s="358">
        <v>435265</v>
      </c>
      <c r="L29" s="358">
        <v>438840</v>
      </c>
      <c r="M29" s="358">
        <v>440165</v>
      </c>
      <c r="N29" s="358">
        <v>441509</v>
      </c>
      <c r="O29" s="358">
        <v>442867</v>
      </c>
      <c r="P29" s="358">
        <v>443300</v>
      </c>
      <c r="Q29" s="358">
        <v>443678</v>
      </c>
      <c r="R29" s="358">
        <v>443919</v>
      </c>
      <c r="S29" s="358">
        <v>444052</v>
      </c>
      <c r="T29" s="358">
        <v>444106</v>
      </c>
      <c r="U29" s="358">
        <v>444199</v>
      </c>
      <c r="V29" s="41">
        <v>444256</v>
      </c>
      <c r="W29" s="41">
        <v>444507</v>
      </c>
      <c r="X29" s="41">
        <v>445333</v>
      </c>
      <c r="Y29" s="56">
        <v>0</v>
      </c>
      <c r="Z29" s="41">
        <v>0</v>
      </c>
      <c r="AA29" s="31">
        <v>0</v>
      </c>
      <c r="AB29" s="41">
        <v>0</v>
      </c>
      <c r="AC29" s="41">
        <v>0</v>
      </c>
      <c r="AD29" s="41">
        <v>0</v>
      </c>
      <c r="AE29" s="41">
        <v>0</v>
      </c>
      <c r="AF29" s="56">
        <v>0</v>
      </c>
      <c r="AG29" s="41">
        <v>0</v>
      </c>
      <c r="AH29" s="31">
        <v>0</v>
      </c>
      <c r="AI29" s="31">
        <v>0</v>
      </c>
      <c r="AJ29" s="41">
        <v>0</v>
      </c>
      <c r="AK29" s="41">
        <v>0</v>
      </c>
      <c r="AL29" s="41">
        <v>0</v>
      </c>
      <c r="AM29" s="548">
        <v>0</v>
      </c>
      <c r="AN29" s="88"/>
    </row>
    <row r="30" spans="2:40" ht="13.5">
      <c r="B30" s="4">
        <v>7</v>
      </c>
      <c r="C30" s="15" t="s">
        <v>23</v>
      </c>
      <c r="D30" s="477" t="s">
        <v>20</v>
      </c>
      <c r="E30" s="477" t="s">
        <v>20</v>
      </c>
      <c r="F30" s="477" t="s">
        <v>20</v>
      </c>
      <c r="G30" s="477" t="s">
        <v>20</v>
      </c>
      <c r="H30" s="477" t="s">
        <v>20</v>
      </c>
      <c r="I30" s="477" t="s">
        <v>20</v>
      </c>
      <c r="J30" s="477" t="s">
        <v>20</v>
      </c>
      <c r="K30" s="477" t="s">
        <v>20</v>
      </c>
      <c r="L30" s="477" t="s">
        <v>20</v>
      </c>
      <c r="M30" s="477" t="s">
        <v>20</v>
      </c>
      <c r="N30" s="477" t="s">
        <v>20</v>
      </c>
      <c r="O30" s="444" t="s">
        <v>20</v>
      </c>
      <c r="P30" s="444" t="s">
        <v>20</v>
      </c>
      <c r="Q30" s="444" t="s">
        <v>20</v>
      </c>
      <c r="R30" s="444" t="s">
        <v>20</v>
      </c>
      <c r="S30" s="444" t="s">
        <v>20</v>
      </c>
      <c r="T30" s="444" t="s">
        <v>20</v>
      </c>
      <c r="U30" s="444" t="s">
        <v>20</v>
      </c>
      <c r="V30" s="41">
        <v>1217224</v>
      </c>
      <c r="W30" s="41">
        <v>1220190</v>
      </c>
      <c r="X30" s="41">
        <v>1071030</v>
      </c>
      <c r="Y30" s="56">
        <v>1037240</v>
      </c>
      <c r="Z30" s="41">
        <v>991333</v>
      </c>
      <c r="AA30" s="31">
        <v>990749</v>
      </c>
      <c r="AB30" s="41">
        <v>972998</v>
      </c>
      <c r="AC30" s="41">
        <v>948706</v>
      </c>
      <c r="AD30" s="41">
        <v>944615</v>
      </c>
      <c r="AE30" s="41">
        <v>944719</v>
      </c>
      <c r="AF30" s="56">
        <v>922629</v>
      </c>
      <c r="AG30" s="41">
        <v>922210</v>
      </c>
      <c r="AH30" s="31">
        <v>922218</v>
      </c>
      <c r="AI30" s="31">
        <v>922225</v>
      </c>
      <c r="AJ30" s="41">
        <v>922232</v>
      </c>
      <c r="AK30" s="41">
        <v>922240</v>
      </c>
      <c r="AL30" s="41">
        <v>922248</v>
      </c>
      <c r="AM30" s="548">
        <v>922256</v>
      </c>
      <c r="AN30" s="88"/>
    </row>
    <row r="31" spans="2:40" ht="13.5">
      <c r="B31" s="12"/>
      <c r="C31" s="36" t="s">
        <v>23</v>
      </c>
      <c r="D31" s="450">
        <v>371330</v>
      </c>
      <c r="E31" s="450">
        <v>380268</v>
      </c>
      <c r="F31" s="450">
        <v>390746</v>
      </c>
      <c r="G31" s="450">
        <v>402891</v>
      </c>
      <c r="H31" s="450">
        <v>816958</v>
      </c>
      <c r="I31" s="450">
        <v>1237876</v>
      </c>
      <c r="J31" s="450">
        <v>1242340</v>
      </c>
      <c r="K31" s="450">
        <v>1246088</v>
      </c>
      <c r="L31" s="450">
        <v>1249041</v>
      </c>
      <c r="M31" s="450">
        <v>1249969</v>
      </c>
      <c r="N31" s="450">
        <v>1250926</v>
      </c>
      <c r="O31" s="450">
        <v>1252514</v>
      </c>
      <c r="P31" s="450">
        <v>1255185</v>
      </c>
      <c r="Q31" s="450">
        <v>1255455</v>
      </c>
      <c r="R31" s="450">
        <v>1255837</v>
      </c>
      <c r="S31" s="450">
        <v>1255996</v>
      </c>
      <c r="T31" s="450">
        <v>1256045</v>
      </c>
      <c r="U31" s="450">
        <v>1256104</v>
      </c>
      <c r="V31" s="37" t="s">
        <v>20</v>
      </c>
      <c r="W31" s="37" t="s">
        <v>20</v>
      </c>
      <c r="X31" s="37" t="s">
        <v>20</v>
      </c>
      <c r="Y31" s="52" t="s">
        <v>20</v>
      </c>
      <c r="Z31" s="37" t="s">
        <v>20</v>
      </c>
      <c r="AA31" s="27" t="s">
        <v>20</v>
      </c>
      <c r="AB31" s="37" t="s">
        <v>20</v>
      </c>
      <c r="AC31" s="37" t="s">
        <v>20</v>
      </c>
      <c r="AD31" s="37" t="s">
        <v>20</v>
      </c>
      <c r="AE31" s="37" t="s">
        <v>20</v>
      </c>
      <c r="AF31" s="52" t="s">
        <v>20</v>
      </c>
      <c r="AG31" s="37" t="s">
        <v>20</v>
      </c>
      <c r="AH31" s="27" t="s">
        <v>20</v>
      </c>
      <c r="AI31" s="27" t="s">
        <v>20</v>
      </c>
      <c r="AJ31" s="37" t="s">
        <v>20</v>
      </c>
      <c r="AK31" s="37" t="s">
        <v>20</v>
      </c>
      <c r="AL31" s="37" t="s">
        <v>20</v>
      </c>
      <c r="AM31" s="503" t="s">
        <v>20</v>
      </c>
      <c r="AN31" s="82"/>
    </row>
    <row r="32" spans="2:40" ht="13.5">
      <c r="B32" s="16"/>
      <c r="C32" s="10" t="s">
        <v>35</v>
      </c>
      <c r="D32" s="462">
        <v>217098</v>
      </c>
      <c r="E32" s="462">
        <v>224878</v>
      </c>
      <c r="F32" s="462">
        <v>235478</v>
      </c>
      <c r="G32" s="462">
        <v>495438</v>
      </c>
      <c r="H32" s="462">
        <v>551021</v>
      </c>
      <c r="I32" s="462">
        <v>616235</v>
      </c>
      <c r="J32" s="462">
        <v>379829</v>
      </c>
      <c r="K32" s="462">
        <v>386929</v>
      </c>
      <c r="L32" s="462">
        <v>389029</v>
      </c>
      <c r="M32" s="462">
        <v>390229</v>
      </c>
      <c r="N32" s="462">
        <v>391184</v>
      </c>
      <c r="O32" s="462">
        <v>272138</v>
      </c>
      <c r="P32" s="462">
        <v>272789</v>
      </c>
      <c r="Q32" s="462">
        <v>273019</v>
      </c>
      <c r="R32" s="462">
        <v>273169</v>
      </c>
      <c r="S32" s="462">
        <v>249897</v>
      </c>
      <c r="T32" s="462">
        <v>234933</v>
      </c>
      <c r="U32" s="462">
        <v>0</v>
      </c>
      <c r="V32" s="38" t="s">
        <v>20</v>
      </c>
      <c r="W32" s="38" t="s">
        <v>20</v>
      </c>
      <c r="X32" s="38" t="s">
        <v>20</v>
      </c>
      <c r="Y32" s="53" t="s">
        <v>20</v>
      </c>
      <c r="Z32" s="38" t="s">
        <v>20</v>
      </c>
      <c r="AA32" s="28" t="s">
        <v>20</v>
      </c>
      <c r="AB32" s="38" t="s">
        <v>20</v>
      </c>
      <c r="AC32" s="38" t="s">
        <v>20</v>
      </c>
      <c r="AD32" s="38" t="s">
        <v>20</v>
      </c>
      <c r="AE32" s="38" t="s">
        <v>20</v>
      </c>
      <c r="AF32" s="53" t="s">
        <v>20</v>
      </c>
      <c r="AG32" s="38" t="s">
        <v>20</v>
      </c>
      <c r="AH32" s="28" t="s">
        <v>20</v>
      </c>
      <c r="AI32" s="28" t="s">
        <v>20</v>
      </c>
      <c r="AJ32" s="38" t="s">
        <v>20</v>
      </c>
      <c r="AK32" s="38" t="s">
        <v>20</v>
      </c>
      <c r="AL32" s="38" t="s">
        <v>20</v>
      </c>
      <c r="AM32" s="504" t="s">
        <v>20</v>
      </c>
      <c r="AN32" s="83"/>
    </row>
    <row r="33" spans="2:40" ht="13.5">
      <c r="B33" s="16"/>
      <c r="C33" s="10" t="s">
        <v>36</v>
      </c>
      <c r="D33" s="352">
        <v>138118</v>
      </c>
      <c r="E33" s="352">
        <v>140000</v>
      </c>
      <c r="F33" s="352">
        <v>140000</v>
      </c>
      <c r="G33" s="352">
        <v>140000</v>
      </c>
      <c r="H33" s="352">
        <v>190000</v>
      </c>
      <c r="I33" s="352">
        <v>250000</v>
      </c>
      <c r="J33" s="352">
        <v>250000</v>
      </c>
      <c r="K33" s="352">
        <v>250000</v>
      </c>
      <c r="L33" s="352">
        <v>250000</v>
      </c>
      <c r="M33" s="352">
        <v>250000</v>
      </c>
      <c r="N33" s="352">
        <v>250000</v>
      </c>
      <c r="O33" s="352">
        <v>250000</v>
      </c>
      <c r="P33" s="352">
        <v>250000</v>
      </c>
      <c r="Q33" s="352">
        <v>250000</v>
      </c>
      <c r="R33" s="352">
        <v>250000</v>
      </c>
      <c r="S33" s="352">
        <v>250000</v>
      </c>
      <c r="T33" s="352">
        <v>250000</v>
      </c>
      <c r="U33" s="352">
        <v>250000</v>
      </c>
      <c r="V33" s="38" t="s">
        <v>20</v>
      </c>
      <c r="W33" s="38" t="s">
        <v>20</v>
      </c>
      <c r="X33" s="38" t="s">
        <v>20</v>
      </c>
      <c r="Y33" s="53" t="s">
        <v>20</v>
      </c>
      <c r="Z33" s="38" t="s">
        <v>20</v>
      </c>
      <c r="AA33" s="28" t="s">
        <v>20</v>
      </c>
      <c r="AB33" s="38" t="s">
        <v>20</v>
      </c>
      <c r="AC33" s="38" t="s">
        <v>20</v>
      </c>
      <c r="AD33" s="38" t="s">
        <v>20</v>
      </c>
      <c r="AE33" s="38" t="s">
        <v>20</v>
      </c>
      <c r="AF33" s="53" t="s">
        <v>20</v>
      </c>
      <c r="AG33" s="38" t="s">
        <v>20</v>
      </c>
      <c r="AH33" s="28" t="s">
        <v>20</v>
      </c>
      <c r="AI33" s="28" t="s">
        <v>20</v>
      </c>
      <c r="AJ33" s="38" t="s">
        <v>20</v>
      </c>
      <c r="AK33" s="38" t="s">
        <v>20</v>
      </c>
      <c r="AL33" s="38" t="s">
        <v>20</v>
      </c>
      <c r="AM33" s="504" t="s">
        <v>20</v>
      </c>
      <c r="AN33" s="83"/>
    </row>
    <row r="34" spans="2:40" ht="13.5">
      <c r="B34" s="16"/>
      <c r="C34" s="10" t="s">
        <v>37</v>
      </c>
      <c r="D34" s="352">
        <v>9983</v>
      </c>
      <c r="E34" s="352">
        <v>10373</v>
      </c>
      <c r="F34" s="352">
        <v>11495</v>
      </c>
      <c r="G34" s="352">
        <v>11885</v>
      </c>
      <c r="H34" s="352">
        <v>26885</v>
      </c>
      <c r="I34" s="352">
        <v>41675</v>
      </c>
      <c r="J34" s="352">
        <v>41675</v>
      </c>
      <c r="K34" s="352">
        <v>41675</v>
      </c>
      <c r="L34" s="352">
        <v>41675</v>
      </c>
      <c r="M34" s="352">
        <v>41675</v>
      </c>
      <c r="N34" s="352">
        <v>41659</v>
      </c>
      <c r="O34" s="352">
        <v>41659</v>
      </c>
      <c r="P34" s="352">
        <v>41674</v>
      </c>
      <c r="Q34" s="352">
        <v>41700</v>
      </c>
      <c r="R34" s="352">
        <v>41730</v>
      </c>
      <c r="S34" s="352">
        <v>41750</v>
      </c>
      <c r="T34" s="352">
        <v>41751</v>
      </c>
      <c r="U34" s="352">
        <v>17251</v>
      </c>
      <c r="V34" s="38" t="s">
        <v>20</v>
      </c>
      <c r="W34" s="38" t="s">
        <v>20</v>
      </c>
      <c r="X34" s="38" t="s">
        <v>20</v>
      </c>
      <c r="Y34" s="53" t="s">
        <v>20</v>
      </c>
      <c r="Z34" s="38" t="s">
        <v>20</v>
      </c>
      <c r="AA34" s="28" t="s">
        <v>20</v>
      </c>
      <c r="AB34" s="38" t="s">
        <v>20</v>
      </c>
      <c r="AC34" s="38" t="s">
        <v>20</v>
      </c>
      <c r="AD34" s="38" t="s">
        <v>20</v>
      </c>
      <c r="AE34" s="38" t="s">
        <v>20</v>
      </c>
      <c r="AF34" s="53" t="s">
        <v>20</v>
      </c>
      <c r="AG34" s="38" t="s">
        <v>20</v>
      </c>
      <c r="AH34" s="28" t="s">
        <v>20</v>
      </c>
      <c r="AI34" s="28" t="s">
        <v>20</v>
      </c>
      <c r="AJ34" s="38" t="s">
        <v>20</v>
      </c>
      <c r="AK34" s="38" t="s">
        <v>20</v>
      </c>
      <c r="AL34" s="38" t="s">
        <v>20</v>
      </c>
      <c r="AM34" s="504" t="s">
        <v>20</v>
      </c>
      <c r="AN34" s="83"/>
    </row>
    <row r="35" spans="2:40" ht="13.5">
      <c r="B35" s="16"/>
      <c r="C35" s="10" t="s">
        <v>38</v>
      </c>
      <c r="D35" s="352">
        <v>80388</v>
      </c>
      <c r="E35" s="352">
        <v>157168</v>
      </c>
      <c r="F35" s="352">
        <v>163943</v>
      </c>
      <c r="G35" s="352">
        <v>173549</v>
      </c>
      <c r="H35" s="352">
        <v>187913</v>
      </c>
      <c r="I35" s="352">
        <v>190768</v>
      </c>
      <c r="J35" s="352">
        <v>191373</v>
      </c>
      <c r="K35" s="352">
        <v>197427</v>
      </c>
      <c r="L35" s="352">
        <v>198587</v>
      </c>
      <c r="M35" s="352">
        <v>199690</v>
      </c>
      <c r="N35" s="352">
        <v>200276</v>
      </c>
      <c r="O35" s="352">
        <v>200688</v>
      </c>
      <c r="P35" s="352">
        <v>201083</v>
      </c>
      <c r="Q35" s="352">
        <v>111791</v>
      </c>
      <c r="R35" s="352">
        <v>111802</v>
      </c>
      <c r="S35" s="352">
        <v>111808</v>
      </c>
      <c r="T35" s="352">
        <v>111815</v>
      </c>
      <c r="U35" s="352">
        <v>111823</v>
      </c>
      <c r="V35" s="38" t="s">
        <v>20</v>
      </c>
      <c r="W35" s="38" t="s">
        <v>20</v>
      </c>
      <c r="X35" s="38" t="s">
        <v>20</v>
      </c>
      <c r="Y35" s="53" t="s">
        <v>20</v>
      </c>
      <c r="Z35" s="38" t="s">
        <v>20</v>
      </c>
      <c r="AA35" s="28" t="s">
        <v>20</v>
      </c>
      <c r="AB35" s="38" t="s">
        <v>20</v>
      </c>
      <c r="AC35" s="38" t="s">
        <v>20</v>
      </c>
      <c r="AD35" s="38" t="s">
        <v>20</v>
      </c>
      <c r="AE35" s="38" t="s">
        <v>20</v>
      </c>
      <c r="AF35" s="53" t="s">
        <v>20</v>
      </c>
      <c r="AG35" s="38" t="s">
        <v>20</v>
      </c>
      <c r="AH35" s="28" t="s">
        <v>20</v>
      </c>
      <c r="AI35" s="28" t="s">
        <v>20</v>
      </c>
      <c r="AJ35" s="38" t="s">
        <v>20</v>
      </c>
      <c r="AK35" s="38" t="s">
        <v>20</v>
      </c>
      <c r="AL35" s="38" t="s">
        <v>20</v>
      </c>
      <c r="AM35" s="504" t="s">
        <v>20</v>
      </c>
      <c r="AN35" s="83"/>
    </row>
    <row r="36" spans="2:40" ht="13.5">
      <c r="B36" s="16"/>
      <c r="C36" s="10" t="s">
        <v>39</v>
      </c>
      <c r="D36" s="352">
        <v>24417</v>
      </c>
      <c r="E36" s="352">
        <v>25295</v>
      </c>
      <c r="F36" s="352">
        <v>26525</v>
      </c>
      <c r="G36" s="352">
        <v>28035</v>
      </c>
      <c r="H36" s="352">
        <v>54375</v>
      </c>
      <c r="I36" s="352">
        <v>103597</v>
      </c>
      <c r="J36" s="352">
        <v>105291</v>
      </c>
      <c r="K36" s="352">
        <v>106675</v>
      </c>
      <c r="L36" s="352">
        <v>109045</v>
      </c>
      <c r="M36" s="352">
        <v>111575</v>
      </c>
      <c r="N36" s="352">
        <v>113971</v>
      </c>
      <c r="O36" s="352">
        <v>117262</v>
      </c>
      <c r="P36" s="352">
        <v>119745</v>
      </c>
      <c r="Q36" s="352">
        <v>121890</v>
      </c>
      <c r="R36" s="352">
        <v>123649</v>
      </c>
      <c r="S36" s="352">
        <v>124973</v>
      </c>
      <c r="T36" s="473">
        <v>124975</v>
      </c>
      <c r="U36" s="473">
        <v>0</v>
      </c>
      <c r="V36" s="69" t="s">
        <v>20</v>
      </c>
      <c r="W36" s="69" t="s">
        <v>20</v>
      </c>
      <c r="X36" s="69" t="s">
        <v>20</v>
      </c>
      <c r="Y36" s="385" t="s">
        <v>20</v>
      </c>
      <c r="Z36" s="69" t="s">
        <v>20</v>
      </c>
      <c r="AA36" s="384" t="s">
        <v>20</v>
      </c>
      <c r="AB36" s="69" t="s">
        <v>20</v>
      </c>
      <c r="AC36" s="69" t="s">
        <v>20</v>
      </c>
      <c r="AD36" s="69" t="s">
        <v>20</v>
      </c>
      <c r="AE36" s="69" t="s">
        <v>20</v>
      </c>
      <c r="AF36" s="385" t="s">
        <v>20</v>
      </c>
      <c r="AG36" s="69" t="s">
        <v>20</v>
      </c>
      <c r="AH36" s="384" t="s">
        <v>20</v>
      </c>
      <c r="AI36" s="384" t="s">
        <v>20</v>
      </c>
      <c r="AJ36" s="69" t="s">
        <v>20</v>
      </c>
      <c r="AK36" s="69" t="s">
        <v>20</v>
      </c>
      <c r="AL36" s="69" t="s">
        <v>20</v>
      </c>
      <c r="AM36" s="549" t="s">
        <v>20</v>
      </c>
      <c r="AN36" s="83"/>
    </row>
    <row r="37" spans="2:40" ht="13.5">
      <c r="B37" s="16"/>
      <c r="C37" s="10" t="s">
        <v>41</v>
      </c>
      <c r="D37" s="352">
        <v>29308</v>
      </c>
      <c r="E37" s="352">
        <v>30126</v>
      </c>
      <c r="F37" s="352">
        <v>31484</v>
      </c>
      <c r="G37" s="352">
        <v>33419</v>
      </c>
      <c r="H37" s="352">
        <v>50697</v>
      </c>
      <c r="I37" s="352">
        <v>68003</v>
      </c>
      <c r="J37" s="352">
        <v>73103</v>
      </c>
      <c r="K37" s="352">
        <v>74164</v>
      </c>
      <c r="L37" s="352">
        <v>74630</v>
      </c>
      <c r="M37" s="352">
        <v>74853</v>
      </c>
      <c r="N37" s="352">
        <v>75008</v>
      </c>
      <c r="O37" s="352">
        <v>75133</v>
      </c>
      <c r="P37" s="352">
        <v>75207</v>
      </c>
      <c r="Q37" s="352">
        <v>75225</v>
      </c>
      <c r="R37" s="352">
        <v>75243</v>
      </c>
      <c r="S37" s="352">
        <v>75242</v>
      </c>
      <c r="T37" s="352">
        <v>30495</v>
      </c>
      <c r="U37" s="352">
        <v>10499</v>
      </c>
      <c r="V37" s="38" t="s">
        <v>20</v>
      </c>
      <c r="W37" s="38" t="s">
        <v>20</v>
      </c>
      <c r="X37" s="38" t="s">
        <v>20</v>
      </c>
      <c r="Y37" s="53" t="s">
        <v>20</v>
      </c>
      <c r="Z37" s="38" t="s">
        <v>20</v>
      </c>
      <c r="AA37" s="28" t="s">
        <v>20</v>
      </c>
      <c r="AB37" s="38" t="s">
        <v>20</v>
      </c>
      <c r="AC37" s="38" t="s">
        <v>20</v>
      </c>
      <c r="AD37" s="38" t="s">
        <v>20</v>
      </c>
      <c r="AE37" s="38" t="s">
        <v>20</v>
      </c>
      <c r="AF37" s="53" t="s">
        <v>20</v>
      </c>
      <c r="AG37" s="38" t="s">
        <v>20</v>
      </c>
      <c r="AH37" s="28" t="s">
        <v>20</v>
      </c>
      <c r="AI37" s="28" t="s">
        <v>20</v>
      </c>
      <c r="AJ37" s="38" t="s">
        <v>20</v>
      </c>
      <c r="AK37" s="38" t="s">
        <v>20</v>
      </c>
      <c r="AL37" s="38" t="s">
        <v>20</v>
      </c>
      <c r="AM37" s="504" t="s">
        <v>20</v>
      </c>
      <c r="AN37" s="83"/>
    </row>
    <row r="38" spans="2:40" ht="13.5">
      <c r="B38" s="13"/>
      <c r="C38" s="5" t="s">
        <v>42</v>
      </c>
      <c r="D38" s="353">
        <v>176524</v>
      </c>
      <c r="E38" s="353">
        <v>180361</v>
      </c>
      <c r="F38" s="353">
        <v>186475</v>
      </c>
      <c r="G38" s="353">
        <v>191960</v>
      </c>
      <c r="H38" s="353">
        <v>231028</v>
      </c>
      <c r="I38" s="353">
        <v>269143</v>
      </c>
      <c r="J38" s="353">
        <v>278037</v>
      </c>
      <c r="K38" s="353">
        <v>284616</v>
      </c>
      <c r="L38" s="353">
        <v>290158</v>
      </c>
      <c r="M38" s="353">
        <v>292338</v>
      </c>
      <c r="N38" s="353">
        <v>295354</v>
      </c>
      <c r="O38" s="353">
        <v>297658</v>
      </c>
      <c r="P38" s="353">
        <v>120191</v>
      </c>
      <c r="Q38" s="353">
        <v>127558</v>
      </c>
      <c r="R38" s="353">
        <v>128696</v>
      </c>
      <c r="S38" s="353">
        <v>130365</v>
      </c>
      <c r="T38" s="353">
        <v>130367</v>
      </c>
      <c r="U38" s="353">
        <v>24669</v>
      </c>
      <c r="V38" s="39" t="s">
        <v>20</v>
      </c>
      <c r="W38" s="39" t="s">
        <v>20</v>
      </c>
      <c r="X38" s="39" t="s">
        <v>20</v>
      </c>
      <c r="Y38" s="54" t="s">
        <v>20</v>
      </c>
      <c r="Z38" s="39" t="s">
        <v>20</v>
      </c>
      <c r="AA38" s="29" t="s">
        <v>20</v>
      </c>
      <c r="AB38" s="39" t="s">
        <v>20</v>
      </c>
      <c r="AC38" s="39" t="s">
        <v>20</v>
      </c>
      <c r="AD38" s="39" t="s">
        <v>20</v>
      </c>
      <c r="AE38" s="39" t="s">
        <v>20</v>
      </c>
      <c r="AF38" s="54" t="s">
        <v>20</v>
      </c>
      <c r="AG38" s="39" t="s">
        <v>20</v>
      </c>
      <c r="AH38" s="29" t="s">
        <v>20</v>
      </c>
      <c r="AI38" s="29" t="s">
        <v>20</v>
      </c>
      <c r="AJ38" s="39" t="s">
        <v>20</v>
      </c>
      <c r="AK38" s="39" t="s">
        <v>20</v>
      </c>
      <c r="AL38" s="39" t="s">
        <v>20</v>
      </c>
      <c r="AM38" s="505" t="s">
        <v>20</v>
      </c>
      <c r="AN38" s="83"/>
    </row>
    <row r="39" spans="2:40" ht="13.5">
      <c r="B39" s="4">
        <v>8</v>
      </c>
      <c r="C39" s="15" t="s">
        <v>25</v>
      </c>
      <c r="D39" s="444" t="s">
        <v>20</v>
      </c>
      <c r="E39" s="444" t="s">
        <v>20</v>
      </c>
      <c r="F39" s="444" t="s">
        <v>20</v>
      </c>
      <c r="G39" s="444" t="s">
        <v>20</v>
      </c>
      <c r="H39" s="444" t="s">
        <v>20</v>
      </c>
      <c r="I39" s="444" t="s">
        <v>20</v>
      </c>
      <c r="J39" s="444" t="s">
        <v>20</v>
      </c>
      <c r="K39" s="444" t="s">
        <v>20</v>
      </c>
      <c r="L39" s="444" t="s">
        <v>20</v>
      </c>
      <c r="M39" s="444" t="s">
        <v>20</v>
      </c>
      <c r="N39" s="444" t="s">
        <v>20</v>
      </c>
      <c r="O39" s="444" t="s">
        <v>20</v>
      </c>
      <c r="P39" s="444" t="s">
        <v>20</v>
      </c>
      <c r="Q39" s="444" t="s">
        <v>20</v>
      </c>
      <c r="R39" s="444" t="s">
        <v>20</v>
      </c>
      <c r="S39" s="444" t="s">
        <v>20</v>
      </c>
      <c r="T39" s="444" t="s">
        <v>20</v>
      </c>
      <c r="U39" s="444">
        <v>825938</v>
      </c>
      <c r="V39" s="123">
        <v>825938</v>
      </c>
      <c r="W39" s="123">
        <v>825938</v>
      </c>
      <c r="X39" s="123">
        <v>825938</v>
      </c>
      <c r="Y39" s="124">
        <v>825938</v>
      </c>
      <c r="Z39" s="123">
        <v>825938</v>
      </c>
      <c r="AA39" s="122">
        <v>825938</v>
      </c>
      <c r="AB39" s="123">
        <v>776234</v>
      </c>
      <c r="AC39" s="123">
        <v>776234</v>
      </c>
      <c r="AD39" s="123">
        <v>776234</v>
      </c>
      <c r="AE39" s="123">
        <v>776234</v>
      </c>
      <c r="AF39" s="124">
        <v>776234</v>
      </c>
      <c r="AG39" s="123">
        <v>776234</v>
      </c>
      <c r="AH39" s="122">
        <v>776234</v>
      </c>
      <c r="AI39" s="122">
        <v>776234</v>
      </c>
      <c r="AJ39" s="123">
        <v>776234</v>
      </c>
      <c r="AK39" s="123">
        <v>776234</v>
      </c>
      <c r="AL39" s="123">
        <v>776234</v>
      </c>
      <c r="AM39" s="506">
        <v>776234</v>
      </c>
      <c r="AN39" s="125"/>
    </row>
    <row r="40" spans="2:40" ht="13.5">
      <c r="B40" s="12"/>
      <c r="C40" s="8" t="s">
        <v>25</v>
      </c>
      <c r="D40" s="456">
        <v>200000</v>
      </c>
      <c r="E40" s="456">
        <v>200000</v>
      </c>
      <c r="F40" s="456">
        <v>300000</v>
      </c>
      <c r="G40" s="456">
        <v>300000</v>
      </c>
      <c r="H40" s="456">
        <v>500000</v>
      </c>
      <c r="I40" s="456">
        <v>700000</v>
      </c>
      <c r="J40" s="456">
        <v>700000</v>
      </c>
      <c r="K40" s="456">
        <v>700000</v>
      </c>
      <c r="L40" s="456">
        <v>700000</v>
      </c>
      <c r="M40" s="456">
        <v>700000</v>
      </c>
      <c r="N40" s="456">
        <v>700000</v>
      </c>
      <c r="O40" s="456">
        <v>700000</v>
      </c>
      <c r="P40" s="456">
        <v>700000</v>
      </c>
      <c r="Q40" s="456">
        <v>700000</v>
      </c>
      <c r="R40" s="456">
        <v>700000</v>
      </c>
      <c r="S40" s="456">
        <v>700000</v>
      </c>
      <c r="T40" s="476">
        <v>700000</v>
      </c>
      <c r="U40" s="69" t="s">
        <v>20</v>
      </c>
      <c r="V40" s="38" t="s">
        <v>20</v>
      </c>
      <c r="W40" s="38" t="s">
        <v>20</v>
      </c>
      <c r="X40" s="38" t="s">
        <v>20</v>
      </c>
      <c r="Y40" s="53" t="s">
        <v>20</v>
      </c>
      <c r="Z40" s="38" t="s">
        <v>20</v>
      </c>
      <c r="AA40" s="28" t="s">
        <v>20</v>
      </c>
      <c r="AB40" s="38" t="s">
        <v>20</v>
      </c>
      <c r="AC40" s="38" t="s">
        <v>20</v>
      </c>
      <c r="AD40" s="38" t="s">
        <v>20</v>
      </c>
      <c r="AE40" s="38" t="s">
        <v>20</v>
      </c>
      <c r="AF40" s="53" t="s">
        <v>20</v>
      </c>
      <c r="AG40" s="38" t="s">
        <v>20</v>
      </c>
      <c r="AH40" s="28" t="s">
        <v>20</v>
      </c>
      <c r="AI40" s="28" t="s">
        <v>20</v>
      </c>
      <c r="AJ40" s="38" t="s">
        <v>20</v>
      </c>
      <c r="AK40" s="38" t="s">
        <v>20</v>
      </c>
      <c r="AL40" s="38" t="s">
        <v>20</v>
      </c>
      <c r="AM40" s="504" t="s">
        <v>20</v>
      </c>
      <c r="AN40" s="83"/>
    </row>
    <row r="41" spans="2:40" ht="13.5">
      <c r="B41" s="13"/>
      <c r="C41" s="11" t="s">
        <v>44</v>
      </c>
      <c r="D41" s="443">
        <v>35153</v>
      </c>
      <c r="E41" s="443">
        <v>35411</v>
      </c>
      <c r="F41" s="443">
        <v>35652</v>
      </c>
      <c r="G41" s="443">
        <v>36183</v>
      </c>
      <c r="H41" s="443">
        <v>80317</v>
      </c>
      <c r="I41" s="443">
        <v>123675</v>
      </c>
      <c r="J41" s="443">
        <v>124414</v>
      </c>
      <c r="K41" s="443">
        <v>125814</v>
      </c>
      <c r="L41" s="443">
        <v>125820</v>
      </c>
      <c r="M41" s="443">
        <v>125841</v>
      </c>
      <c r="N41" s="443">
        <v>125873</v>
      </c>
      <c r="O41" s="443">
        <v>125906</v>
      </c>
      <c r="P41" s="443">
        <v>125921</v>
      </c>
      <c r="Q41" s="443">
        <v>125931</v>
      </c>
      <c r="R41" s="443">
        <v>125935</v>
      </c>
      <c r="S41" s="443">
        <v>125937</v>
      </c>
      <c r="T41" s="445">
        <v>125938</v>
      </c>
      <c r="U41" s="51" t="s">
        <v>20</v>
      </c>
      <c r="V41" s="38" t="s">
        <v>20</v>
      </c>
      <c r="W41" s="38" t="s">
        <v>20</v>
      </c>
      <c r="X41" s="38" t="s">
        <v>20</v>
      </c>
      <c r="Y41" s="53" t="s">
        <v>20</v>
      </c>
      <c r="Z41" s="38" t="s">
        <v>20</v>
      </c>
      <c r="AA41" s="28" t="s">
        <v>20</v>
      </c>
      <c r="AB41" s="38" t="s">
        <v>20</v>
      </c>
      <c r="AC41" s="38" t="s">
        <v>20</v>
      </c>
      <c r="AD41" s="38" t="s">
        <v>20</v>
      </c>
      <c r="AE41" s="38" t="s">
        <v>20</v>
      </c>
      <c r="AF41" s="53" t="s">
        <v>20</v>
      </c>
      <c r="AG41" s="38" t="s">
        <v>20</v>
      </c>
      <c r="AH41" s="28" t="s">
        <v>20</v>
      </c>
      <c r="AI41" s="28" t="s">
        <v>20</v>
      </c>
      <c r="AJ41" s="38" t="s">
        <v>20</v>
      </c>
      <c r="AK41" s="38" t="s">
        <v>20</v>
      </c>
      <c r="AL41" s="38" t="s">
        <v>20</v>
      </c>
      <c r="AM41" s="504" t="s">
        <v>20</v>
      </c>
      <c r="AN41" s="83"/>
    </row>
    <row r="42" spans="2:40" ht="13.5">
      <c r="B42" s="4">
        <v>9</v>
      </c>
      <c r="C42" s="5" t="s">
        <v>26</v>
      </c>
      <c r="D42" s="444" t="s">
        <v>20</v>
      </c>
      <c r="E42" s="444" t="s">
        <v>20</v>
      </c>
      <c r="F42" s="444" t="s">
        <v>20</v>
      </c>
      <c r="G42" s="444" t="s">
        <v>20</v>
      </c>
      <c r="H42" s="444" t="s">
        <v>20</v>
      </c>
      <c r="I42" s="444" t="s">
        <v>20</v>
      </c>
      <c r="J42" s="444" t="s">
        <v>20</v>
      </c>
      <c r="K42" s="444" t="s">
        <v>20</v>
      </c>
      <c r="L42" s="444" t="s">
        <v>20</v>
      </c>
      <c r="M42" s="444" t="s">
        <v>20</v>
      </c>
      <c r="N42" s="444" t="s">
        <v>20</v>
      </c>
      <c r="O42" s="444" t="s">
        <v>20</v>
      </c>
      <c r="P42" s="444" t="s">
        <v>20</v>
      </c>
      <c r="Q42" s="444" t="s">
        <v>20</v>
      </c>
      <c r="R42" s="444" t="s">
        <v>20</v>
      </c>
      <c r="S42" s="444" t="s">
        <v>20</v>
      </c>
      <c r="T42" s="444" t="s">
        <v>20</v>
      </c>
      <c r="U42" s="444">
        <v>960000</v>
      </c>
      <c r="V42" s="123">
        <v>961859</v>
      </c>
      <c r="W42" s="123">
        <v>961859</v>
      </c>
      <c r="X42" s="123">
        <v>762049</v>
      </c>
      <c r="Y42" s="124">
        <v>762190</v>
      </c>
      <c r="Z42" s="123">
        <v>762236</v>
      </c>
      <c r="AA42" s="122">
        <v>762287</v>
      </c>
      <c r="AB42" s="123">
        <v>762290</v>
      </c>
      <c r="AC42" s="123">
        <v>769691</v>
      </c>
      <c r="AD42" s="123">
        <v>782523</v>
      </c>
      <c r="AE42" s="123">
        <v>446044</v>
      </c>
      <c r="AF42" s="124">
        <v>446121</v>
      </c>
      <c r="AG42" s="123">
        <v>446906</v>
      </c>
      <c r="AH42" s="122">
        <v>447025</v>
      </c>
      <c r="AI42" s="122">
        <v>447316</v>
      </c>
      <c r="AJ42" s="123">
        <v>447763</v>
      </c>
      <c r="AK42" s="123">
        <v>448114</v>
      </c>
      <c r="AL42" s="123">
        <v>448562</v>
      </c>
      <c r="AM42" s="506">
        <v>448890</v>
      </c>
      <c r="AN42" s="125"/>
    </row>
    <row r="43" spans="2:40" ht="13.5">
      <c r="B43" s="12"/>
      <c r="C43" s="8" t="s">
        <v>26</v>
      </c>
      <c r="D43" s="456">
        <v>280577</v>
      </c>
      <c r="E43" s="456">
        <v>287910</v>
      </c>
      <c r="F43" s="456">
        <v>299189</v>
      </c>
      <c r="G43" s="456">
        <v>327655</v>
      </c>
      <c r="H43" s="456">
        <v>457344</v>
      </c>
      <c r="I43" s="456">
        <v>582438</v>
      </c>
      <c r="J43" s="456">
        <v>605273</v>
      </c>
      <c r="K43" s="456">
        <v>609018</v>
      </c>
      <c r="L43" s="456">
        <v>611001</v>
      </c>
      <c r="M43" s="456">
        <v>612580</v>
      </c>
      <c r="N43" s="456">
        <v>613148</v>
      </c>
      <c r="O43" s="456">
        <v>613597</v>
      </c>
      <c r="P43" s="456">
        <v>613799</v>
      </c>
      <c r="Q43" s="456">
        <v>614007</v>
      </c>
      <c r="R43" s="456">
        <v>614122</v>
      </c>
      <c r="S43" s="456">
        <v>614132</v>
      </c>
      <c r="T43" s="476">
        <v>614134</v>
      </c>
      <c r="U43" s="69" t="s">
        <v>20</v>
      </c>
      <c r="V43" s="38" t="s">
        <v>20</v>
      </c>
      <c r="W43" s="38" t="s">
        <v>20</v>
      </c>
      <c r="X43" s="38" t="s">
        <v>20</v>
      </c>
      <c r="Y43" s="53" t="s">
        <v>20</v>
      </c>
      <c r="Z43" s="38" t="s">
        <v>20</v>
      </c>
      <c r="AA43" s="28" t="s">
        <v>20</v>
      </c>
      <c r="AB43" s="38" t="s">
        <v>20</v>
      </c>
      <c r="AC43" s="38" t="s">
        <v>20</v>
      </c>
      <c r="AD43" s="38" t="s">
        <v>20</v>
      </c>
      <c r="AE43" s="38" t="s">
        <v>20</v>
      </c>
      <c r="AF43" s="53" t="s">
        <v>20</v>
      </c>
      <c r="AG43" s="38" t="s">
        <v>20</v>
      </c>
      <c r="AH43" s="28" t="s">
        <v>20</v>
      </c>
      <c r="AI43" s="28" t="s">
        <v>20</v>
      </c>
      <c r="AJ43" s="38" t="s">
        <v>20</v>
      </c>
      <c r="AK43" s="38" t="s">
        <v>20</v>
      </c>
      <c r="AL43" s="38" t="s">
        <v>20</v>
      </c>
      <c r="AM43" s="504" t="s">
        <v>20</v>
      </c>
      <c r="AN43" s="83"/>
    </row>
    <row r="44" spans="2:40" ht="13.5">
      <c r="B44" s="16"/>
      <c r="C44" s="10" t="s">
        <v>61</v>
      </c>
      <c r="D44" s="442">
        <v>165734</v>
      </c>
      <c r="E44" s="442">
        <v>169135</v>
      </c>
      <c r="F44" s="442">
        <v>173926</v>
      </c>
      <c r="G44" s="442">
        <v>180401</v>
      </c>
      <c r="H44" s="442">
        <v>222223</v>
      </c>
      <c r="I44" s="442">
        <v>264842</v>
      </c>
      <c r="J44" s="442">
        <v>269468</v>
      </c>
      <c r="K44" s="442">
        <v>273024</v>
      </c>
      <c r="L44" s="442">
        <v>275775</v>
      </c>
      <c r="M44" s="442">
        <v>276489</v>
      </c>
      <c r="N44" s="442">
        <v>222107</v>
      </c>
      <c r="O44" s="442">
        <v>222625</v>
      </c>
      <c r="P44" s="442">
        <v>225687</v>
      </c>
      <c r="Q44" s="442">
        <v>232426</v>
      </c>
      <c r="R44" s="442">
        <v>232837</v>
      </c>
      <c r="S44" s="442">
        <v>232860</v>
      </c>
      <c r="T44" s="442">
        <v>232865</v>
      </c>
      <c r="U44" s="38" t="s">
        <v>20</v>
      </c>
      <c r="V44" s="38" t="s">
        <v>20</v>
      </c>
      <c r="W44" s="38" t="s">
        <v>20</v>
      </c>
      <c r="X44" s="38" t="s">
        <v>20</v>
      </c>
      <c r="Y44" s="53" t="s">
        <v>20</v>
      </c>
      <c r="Z44" s="38" t="s">
        <v>20</v>
      </c>
      <c r="AA44" s="28" t="s">
        <v>20</v>
      </c>
      <c r="AB44" s="38" t="s">
        <v>20</v>
      </c>
      <c r="AC44" s="38" t="s">
        <v>20</v>
      </c>
      <c r="AD44" s="38" t="s">
        <v>20</v>
      </c>
      <c r="AE44" s="38" t="s">
        <v>20</v>
      </c>
      <c r="AF44" s="53" t="s">
        <v>20</v>
      </c>
      <c r="AG44" s="38" t="s">
        <v>20</v>
      </c>
      <c r="AH44" s="28" t="s">
        <v>20</v>
      </c>
      <c r="AI44" s="28" t="s">
        <v>20</v>
      </c>
      <c r="AJ44" s="38" t="s">
        <v>20</v>
      </c>
      <c r="AK44" s="38" t="s">
        <v>20</v>
      </c>
      <c r="AL44" s="38" t="s">
        <v>20</v>
      </c>
      <c r="AM44" s="504" t="s">
        <v>20</v>
      </c>
      <c r="AN44" s="83"/>
    </row>
    <row r="45" spans="2:40" ht="13.5">
      <c r="B45" s="16"/>
      <c r="C45" s="10" t="s">
        <v>62</v>
      </c>
      <c r="D45" s="442">
        <v>113607</v>
      </c>
      <c r="E45" s="442">
        <v>100606</v>
      </c>
      <c r="F45" s="442">
        <v>64693</v>
      </c>
      <c r="G45" s="442">
        <v>67662</v>
      </c>
      <c r="H45" s="442">
        <v>124818</v>
      </c>
      <c r="I45" s="442">
        <v>182053</v>
      </c>
      <c r="J45" s="442">
        <v>152600</v>
      </c>
      <c r="K45" s="442">
        <v>124071</v>
      </c>
      <c r="L45" s="442">
        <v>124741</v>
      </c>
      <c r="M45" s="442">
        <v>125027</v>
      </c>
      <c r="N45" s="442">
        <v>125322</v>
      </c>
      <c r="O45" s="442">
        <v>125491</v>
      </c>
      <c r="P45" s="442">
        <v>125593</v>
      </c>
      <c r="Q45" s="442">
        <v>125688</v>
      </c>
      <c r="R45" s="442">
        <v>125751</v>
      </c>
      <c r="S45" s="442">
        <v>125754</v>
      </c>
      <c r="T45" s="442">
        <v>125756</v>
      </c>
      <c r="U45" s="38" t="s">
        <v>20</v>
      </c>
      <c r="V45" s="38" t="s">
        <v>20</v>
      </c>
      <c r="W45" s="38" t="s">
        <v>20</v>
      </c>
      <c r="X45" s="38" t="s">
        <v>20</v>
      </c>
      <c r="Y45" s="53" t="s">
        <v>20</v>
      </c>
      <c r="Z45" s="38" t="s">
        <v>20</v>
      </c>
      <c r="AA45" s="28" t="s">
        <v>20</v>
      </c>
      <c r="AB45" s="38" t="s">
        <v>20</v>
      </c>
      <c r="AC45" s="38" t="s">
        <v>20</v>
      </c>
      <c r="AD45" s="38" t="s">
        <v>20</v>
      </c>
      <c r="AE45" s="38" t="s">
        <v>20</v>
      </c>
      <c r="AF45" s="53" t="s">
        <v>20</v>
      </c>
      <c r="AG45" s="38" t="s">
        <v>20</v>
      </c>
      <c r="AH45" s="28" t="s">
        <v>20</v>
      </c>
      <c r="AI45" s="28" t="s">
        <v>20</v>
      </c>
      <c r="AJ45" s="38" t="s">
        <v>20</v>
      </c>
      <c r="AK45" s="38" t="s">
        <v>20</v>
      </c>
      <c r="AL45" s="38" t="s">
        <v>20</v>
      </c>
      <c r="AM45" s="504" t="s">
        <v>20</v>
      </c>
      <c r="AN45" s="83"/>
    </row>
    <row r="46" spans="2:40" ht="13.5">
      <c r="B46" s="13"/>
      <c r="C46" s="11" t="s">
        <v>63</v>
      </c>
      <c r="D46" s="443">
        <v>60767</v>
      </c>
      <c r="E46" s="443">
        <v>64855</v>
      </c>
      <c r="F46" s="443">
        <v>65237</v>
      </c>
      <c r="G46" s="443">
        <v>99019</v>
      </c>
      <c r="H46" s="443">
        <v>140451</v>
      </c>
      <c r="I46" s="443">
        <v>191190</v>
      </c>
      <c r="J46" s="443">
        <v>204788</v>
      </c>
      <c r="K46" s="443">
        <v>204817</v>
      </c>
      <c r="L46" s="443">
        <v>204842</v>
      </c>
      <c r="M46" s="443">
        <v>204856</v>
      </c>
      <c r="N46" s="443">
        <v>205060</v>
      </c>
      <c r="O46" s="443">
        <v>205304</v>
      </c>
      <c r="P46" s="443">
        <v>205682</v>
      </c>
      <c r="Q46" s="443">
        <v>205784</v>
      </c>
      <c r="R46" s="443">
        <v>205820</v>
      </c>
      <c r="S46" s="443">
        <v>205838</v>
      </c>
      <c r="T46" s="445">
        <v>205852</v>
      </c>
      <c r="U46" s="51" t="s">
        <v>20</v>
      </c>
      <c r="V46" s="38" t="s">
        <v>20</v>
      </c>
      <c r="W46" s="38" t="s">
        <v>20</v>
      </c>
      <c r="X46" s="38" t="s">
        <v>20</v>
      </c>
      <c r="Y46" s="53" t="s">
        <v>20</v>
      </c>
      <c r="Z46" s="38" t="s">
        <v>20</v>
      </c>
      <c r="AA46" s="28" t="s">
        <v>20</v>
      </c>
      <c r="AB46" s="38" t="s">
        <v>20</v>
      </c>
      <c r="AC46" s="38" t="s">
        <v>20</v>
      </c>
      <c r="AD46" s="38" t="s">
        <v>20</v>
      </c>
      <c r="AE46" s="38" t="s">
        <v>20</v>
      </c>
      <c r="AF46" s="53" t="s">
        <v>20</v>
      </c>
      <c r="AG46" s="38" t="s">
        <v>20</v>
      </c>
      <c r="AH46" s="28" t="s">
        <v>20</v>
      </c>
      <c r="AI46" s="28" t="s">
        <v>20</v>
      </c>
      <c r="AJ46" s="38" t="s">
        <v>20</v>
      </c>
      <c r="AK46" s="38" t="s">
        <v>20</v>
      </c>
      <c r="AL46" s="38" t="s">
        <v>20</v>
      </c>
      <c r="AM46" s="504" t="s">
        <v>20</v>
      </c>
      <c r="AN46" s="83"/>
    </row>
    <row r="47" spans="2:40" ht="13.5">
      <c r="B47" s="4">
        <v>10</v>
      </c>
      <c r="C47" s="5" t="s">
        <v>27</v>
      </c>
      <c r="D47" s="444" t="s">
        <v>20</v>
      </c>
      <c r="E47" s="444" t="s">
        <v>20</v>
      </c>
      <c r="F47" s="444" t="s">
        <v>20</v>
      </c>
      <c r="G47" s="444" t="s">
        <v>20</v>
      </c>
      <c r="H47" s="444" t="s">
        <v>20</v>
      </c>
      <c r="I47" s="444" t="s">
        <v>20</v>
      </c>
      <c r="J47" s="444" t="s">
        <v>20</v>
      </c>
      <c r="K47" s="444" t="s">
        <v>20</v>
      </c>
      <c r="L47" s="444" t="s">
        <v>20</v>
      </c>
      <c r="M47" s="444" t="s">
        <v>20</v>
      </c>
      <c r="N47" s="444" t="s">
        <v>20</v>
      </c>
      <c r="O47" s="444" t="s">
        <v>20</v>
      </c>
      <c r="P47" s="444" t="s">
        <v>20</v>
      </c>
      <c r="Q47" s="444" t="s">
        <v>20</v>
      </c>
      <c r="R47" s="444" t="s">
        <v>20</v>
      </c>
      <c r="S47" s="444" t="s">
        <v>20</v>
      </c>
      <c r="T47" s="444" t="s">
        <v>20</v>
      </c>
      <c r="U47" s="444">
        <v>512419</v>
      </c>
      <c r="V47" s="123">
        <v>341175</v>
      </c>
      <c r="W47" s="123">
        <v>341276</v>
      </c>
      <c r="X47" s="123">
        <v>341512</v>
      </c>
      <c r="Y47" s="124">
        <v>341749</v>
      </c>
      <c r="Z47" s="123">
        <v>341796</v>
      </c>
      <c r="AA47" s="122">
        <v>0</v>
      </c>
      <c r="AB47" s="123">
        <v>0</v>
      </c>
      <c r="AC47" s="123">
        <v>0</v>
      </c>
      <c r="AD47" s="123">
        <v>0</v>
      </c>
      <c r="AE47" s="123">
        <v>0</v>
      </c>
      <c r="AF47" s="124">
        <v>0</v>
      </c>
      <c r="AG47" s="123">
        <v>0</v>
      </c>
      <c r="AH47" s="122">
        <v>0</v>
      </c>
      <c r="AI47" s="122">
        <v>0</v>
      </c>
      <c r="AJ47" s="123">
        <v>0</v>
      </c>
      <c r="AK47" s="123">
        <v>0</v>
      </c>
      <c r="AL47" s="123">
        <v>0</v>
      </c>
      <c r="AM47" s="506">
        <v>0</v>
      </c>
      <c r="AN47" s="125"/>
    </row>
    <row r="48" spans="2:40" ht="13.5">
      <c r="B48" s="12"/>
      <c r="C48" s="8" t="s">
        <v>27</v>
      </c>
      <c r="D48" s="456">
        <v>186785</v>
      </c>
      <c r="E48" s="456">
        <v>186826</v>
      </c>
      <c r="F48" s="456">
        <v>195822</v>
      </c>
      <c r="G48" s="456">
        <v>196384</v>
      </c>
      <c r="H48" s="456">
        <v>346847</v>
      </c>
      <c r="I48" s="456">
        <v>495205</v>
      </c>
      <c r="J48" s="456">
        <v>496007</v>
      </c>
      <c r="K48" s="456">
        <v>496734</v>
      </c>
      <c r="L48" s="456">
        <v>497233</v>
      </c>
      <c r="M48" s="456">
        <v>497565</v>
      </c>
      <c r="N48" s="456">
        <v>497897</v>
      </c>
      <c r="O48" s="456">
        <v>498229</v>
      </c>
      <c r="P48" s="456">
        <v>498437</v>
      </c>
      <c r="Q48" s="456">
        <v>502298</v>
      </c>
      <c r="R48" s="456">
        <v>502359</v>
      </c>
      <c r="S48" s="456">
        <v>502366</v>
      </c>
      <c r="T48" s="476">
        <v>502373</v>
      </c>
      <c r="U48" s="69" t="s">
        <v>20</v>
      </c>
      <c r="V48" s="38" t="s">
        <v>20</v>
      </c>
      <c r="W48" s="38" t="s">
        <v>20</v>
      </c>
      <c r="X48" s="38" t="s">
        <v>20</v>
      </c>
      <c r="Y48" s="53" t="s">
        <v>20</v>
      </c>
      <c r="Z48" s="38" t="s">
        <v>20</v>
      </c>
      <c r="AA48" s="28" t="s">
        <v>20</v>
      </c>
      <c r="AB48" s="38" t="s">
        <v>20</v>
      </c>
      <c r="AC48" s="38" t="s">
        <v>20</v>
      </c>
      <c r="AD48" s="38" t="s">
        <v>20</v>
      </c>
      <c r="AE48" s="38" t="s">
        <v>20</v>
      </c>
      <c r="AF48" s="53" t="s">
        <v>20</v>
      </c>
      <c r="AG48" s="38" t="s">
        <v>20</v>
      </c>
      <c r="AH48" s="28" t="s">
        <v>20</v>
      </c>
      <c r="AI48" s="28" t="s">
        <v>20</v>
      </c>
      <c r="AJ48" s="38" t="s">
        <v>20</v>
      </c>
      <c r="AK48" s="38" t="s">
        <v>20</v>
      </c>
      <c r="AL48" s="38" t="s">
        <v>20</v>
      </c>
      <c r="AM48" s="504" t="s">
        <v>20</v>
      </c>
      <c r="AN48" s="83"/>
    </row>
    <row r="49" spans="2:40" ht="13.5">
      <c r="B49" s="13"/>
      <c r="C49" s="11" t="s">
        <v>40</v>
      </c>
      <c r="D49" s="443">
        <v>42000</v>
      </c>
      <c r="E49" s="443">
        <v>42000</v>
      </c>
      <c r="F49" s="443">
        <v>42000</v>
      </c>
      <c r="G49" s="443">
        <v>42000</v>
      </c>
      <c r="H49" s="443">
        <v>65000</v>
      </c>
      <c r="I49" s="443">
        <v>87100</v>
      </c>
      <c r="J49" s="443">
        <v>87100</v>
      </c>
      <c r="K49" s="443">
        <v>87100</v>
      </c>
      <c r="L49" s="443">
        <v>87100</v>
      </c>
      <c r="M49" s="443">
        <v>87100</v>
      </c>
      <c r="N49" s="443">
        <v>87100</v>
      </c>
      <c r="O49" s="443">
        <v>87100</v>
      </c>
      <c r="P49" s="443">
        <v>87100</v>
      </c>
      <c r="Q49" s="443">
        <v>87100</v>
      </c>
      <c r="R49" s="443">
        <v>87100</v>
      </c>
      <c r="S49" s="443">
        <v>87100</v>
      </c>
      <c r="T49" s="445">
        <v>87100</v>
      </c>
      <c r="U49" s="51" t="s">
        <v>20</v>
      </c>
      <c r="V49" s="51" t="s">
        <v>20</v>
      </c>
      <c r="W49" s="51" t="s">
        <v>20</v>
      </c>
      <c r="X49" s="51" t="s">
        <v>20</v>
      </c>
      <c r="Y49" s="57" t="s">
        <v>20</v>
      </c>
      <c r="Z49" s="51" t="s">
        <v>20</v>
      </c>
      <c r="AA49" s="50" t="s">
        <v>20</v>
      </c>
      <c r="AB49" s="51" t="s">
        <v>20</v>
      </c>
      <c r="AC49" s="51" t="s">
        <v>20</v>
      </c>
      <c r="AD49" s="51" t="s">
        <v>20</v>
      </c>
      <c r="AE49" s="51" t="s">
        <v>20</v>
      </c>
      <c r="AF49" s="57" t="s">
        <v>20</v>
      </c>
      <c r="AG49" s="51" t="s">
        <v>20</v>
      </c>
      <c r="AH49" s="50" t="s">
        <v>20</v>
      </c>
      <c r="AI49" s="50" t="s">
        <v>20</v>
      </c>
      <c r="AJ49" s="51" t="s">
        <v>20</v>
      </c>
      <c r="AK49" s="51" t="s">
        <v>20</v>
      </c>
      <c r="AL49" s="51" t="s">
        <v>20</v>
      </c>
      <c r="AM49" s="508" t="s">
        <v>20</v>
      </c>
      <c r="AN49" s="83"/>
    </row>
    <row r="50" spans="2:40" ht="13.5">
      <c r="B50" s="4">
        <v>11</v>
      </c>
      <c r="C50" s="5" t="s">
        <v>91</v>
      </c>
      <c r="D50" s="439" t="s">
        <v>20</v>
      </c>
      <c r="E50" s="439" t="s">
        <v>20</v>
      </c>
      <c r="F50" s="439" t="s">
        <v>20</v>
      </c>
      <c r="G50" s="439" t="s">
        <v>20</v>
      </c>
      <c r="H50" s="439" t="s">
        <v>20</v>
      </c>
      <c r="I50" s="439" t="s">
        <v>20</v>
      </c>
      <c r="J50" s="439" t="s">
        <v>20</v>
      </c>
      <c r="K50" s="439" t="s">
        <v>20</v>
      </c>
      <c r="L50" s="439" t="s">
        <v>20</v>
      </c>
      <c r="M50" s="439" t="s">
        <v>20</v>
      </c>
      <c r="N50" s="439" t="s">
        <v>20</v>
      </c>
      <c r="O50" s="439" t="s">
        <v>20</v>
      </c>
      <c r="P50" s="439" t="s">
        <v>20</v>
      </c>
      <c r="Q50" s="439" t="s">
        <v>20</v>
      </c>
      <c r="R50" s="439" t="s">
        <v>20</v>
      </c>
      <c r="S50" s="439" t="s">
        <v>20</v>
      </c>
      <c r="T50" s="444" t="s">
        <v>20</v>
      </c>
      <c r="U50" s="444" t="s">
        <v>20</v>
      </c>
      <c r="V50" s="444" t="s">
        <v>20</v>
      </c>
      <c r="W50" s="444" t="s">
        <v>20</v>
      </c>
      <c r="X50" s="40">
        <v>483234</v>
      </c>
      <c r="Y50" s="55">
        <v>484901</v>
      </c>
      <c r="Z50" s="40">
        <v>486220</v>
      </c>
      <c r="AA50" s="30">
        <v>486783</v>
      </c>
      <c r="AB50" s="40">
        <v>251975</v>
      </c>
      <c r="AC50" s="40">
        <v>0</v>
      </c>
      <c r="AD50" s="40">
        <v>0</v>
      </c>
      <c r="AE50" s="40">
        <v>0</v>
      </c>
      <c r="AF50" s="55">
        <v>0</v>
      </c>
      <c r="AG50" s="40">
        <v>0</v>
      </c>
      <c r="AH50" s="30">
        <v>0</v>
      </c>
      <c r="AI50" s="30">
        <v>0</v>
      </c>
      <c r="AJ50" s="40">
        <v>0</v>
      </c>
      <c r="AK50" s="40">
        <v>0</v>
      </c>
      <c r="AL50" s="40">
        <v>0</v>
      </c>
      <c r="AM50" s="507">
        <v>0</v>
      </c>
      <c r="AN50" s="84"/>
    </row>
    <row r="51" spans="2:40" ht="13.5">
      <c r="B51" s="12"/>
      <c r="C51" s="36" t="s">
        <v>28</v>
      </c>
      <c r="D51" s="450">
        <v>214693</v>
      </c>
      <c r="E51" s="450">
        <v>223097</v>
      </c>
      <c r="F51" s="450">
        <v>234238</v>
      </c>
      <c r="G51" s="450">
        <v>249068</v>
      </c>
      <c r="H51" s="450">
        <v>349686</v>
      </c>
      <c r="I51" s="450">
        <v>447461</v>
      </c>
      <c r="J51" s="450">
        <v>459411</v>
      </c>
      <c r="K51" s="450">
        <v>466111</v>
      </c>
      <c r="L51" s="450">
        <v>472281</v>
      </c>
      <c r="M51" s="450">
        <v>474364</v>
      </c>
      <c r="N51" s="450">
        <v>475653</v>
      </c>
      <c r="O51" s="450">
        <v>477150</v>
      </c>
      <c r="P51" s="450">
        <v>478481</v>
      </c>
      <c r="Q51" s="450">
        <v>479224</v>
      </c>
      <c r="R51" s="450">
        <v>479936</v>
      </c>
      <c r="S51" s="450">
        <v>480581</v>
      </c>
      <c r="T51" s="450">
        <v>480871</v>
      </c>
      <c r="U51" s="450">
        <v>481155</v>
      </c>
      <c r="V51" s="47">
        <v>481451</v>
      </c>
      <c r="W51" s="47">
        <v>481747</v>
      </c>
      <c r="X51" s="70" t="s">
        <v>20</v>
      </c>
      <c r="Y51" s="62" t="s">
        <v>20</v>
      </c>
      <c r="Z51" s="70" t="s">
        <v>20</v>
      </c>
      <c r="AA51" s="67" t="s">
        <v>20</v>
      </c>
      <c r="AB51" s="70" t="s">
        <v>20</v>
      </c>
      <c r="AC51" s="70" t="s">
        <v>20</v>
      </c>
      <c r="AD51" s="70" t="s">
        <v>20</v>
      </c>
      <c r="AE51" s="70" t="s">
        <v>20</v>
      </c>
      <c r="AF51" s="62" t="s">
        <v>20</v>
      </c>
      <c r="AG51" s="70" t="s">
        <v>20</v>
      </c>
      <c r="AH51" s="67" t="s">
        <v>20</v>
      </c>
      <c r="AI51" s="67" t="s">
        <v>20</v>
      </c>
      <c r="AJ51" s="70" t="s">
        <v>20</v>
      </c>
      <c r="AK51" s="70" t="s">
        <v>20</v>
      </c>
      <c r="AL51" s="70" t="s">
        <v>20</v>
      </c>
      <c r="AM51" s="511" t="s">
        <v>20</v>
      </c>
      <c r="AN51" s="83"/>
    </row>
    <row r="52" spans="2:40" ht="13.5">
      <c r="B52" s="16"/>
      <c r="C52" s="10" t="s">
        <v>59</v>
      </c>
      <c r="D52" s="352">
        <v>102732</v>
      </c>
      <c r="E52" s="352">
        <v>154741</v>
      </c>
      <c r="F52" s="352">
        <v>169315</v>
      </c>
      <c r="G52" s="352">
        <v>93362</v>
      </c>
      <c r="H52" s="352">
        <v>109746</v>
      </c>
      <c r="I52" s="352">
        <v>131085</v>
      </c>
      <c r="J52" s="352">
        <v>134094</v>
      </c>
      <c r="K52" s="352">
        <v>137438</v>
      </c>
      <c r="L52" s="352">
        <v>138893</v>
      </c>
      <c r="M52" s="352">
        <v>139362</v>
      </c>
      <c r="N52" s="352">
        <v>118862</v>
      </c>
      <c r="O52" s="352">
        <v>119049</v>
      </c>
      <c r="P52" s="352">
        <v>114990</v>
      </c>
      <c r="Q52" s="352">
        <v>115011</v>
      </c>
      <c r="R52" s="352">
        <v>114867</v>
      </c>
      <c r="S52" s="352">
        <v>111678</v>
      </c>
      <c r="T52" s="352">
        <v>106593</v>
      </c>
      <c r="U52" s="352">
        <v>96603</v>
      </c>
      <c r="V52" s="49">
        <v>0</v>
      </c>
      <c r="W52" s="49">
        <v>0</v>
      </c>
      <c r="X52" s="38" t="s">
        <v>20</v>
      </c>
      <c r="Y52" s="53" t="s">
        <v>20</v>
      </c>
      <c r="Z52" s="38" t="s">
        <v>20</v>
      </c>
      <c r="AA52" s="28" t="s">
        <v>20</v>
      </c>
      <c r="AB52" s="38" t="s">
        <v>20</v>
      </c>
      <c r="AC52" s="38" t="s">
        <v>20</v>
      </c>
      <c r="AD52" s="38" t="s">
        <v>20</v>
      </c>
      <c r="AE52" s="38" t="s">
        <v>20</v>
      </c>
      <c r="AF52" s="53" t="s">
        <v>20</v>
      </c>
      <c r="AG52" s="38" t="s">
        <v>20</v>
      </c>
      <c r="AH52" s="28" t="s">
        <v>20</v>
      </c>
      <c r="AI52" s="28" t="s">
        <v>20</v>
      </c>
      <c r="AJ52" s="38" t="s">
        <v>20</v>
      </c>
      <c r="AK52" s="38" t="s">
        <v>20</v>
      </c>
      <c r="AL52" s="38" t="s">
        <v>20</v>
      </c>
      <c r="AM52" s="504" t="s">
        <v>20</v>
      </c>
      <c r="AN52" s="83"/>
    </row>
    <row r="53" spans="2:40" ht="13.5">
      <c r="B53" s="13"/>
      <c r="C53" s="5" t="s">
        <v>60</v>
      </c>
      <c r="D53" s="353">
        <v>50472</v>
      </c>
      <c r="E53" s="353">
        <v>54363</v>
      </c>
      <c r="F53" s="353">
        <v>55763</v>
      </c>
      <c r="G53" s="353">
        <v>57721</v>
      </c>
      <c r="H53" s="353">
        <v>96442</v>
      </c>
      <c r="I53" s="353">
        <v>136187</v>
      </c>
      <c r="J53" s="353">
        <v>137946</v>
      </c>
      <c r="K53" s="353">
        <v>139013</v>
      </c>
      <c r="L53" s="353">
        <v>140151</v>
      </c>
      <c r="M53" s="353">
        <v>140948</v>
      </c>
      <c r="N53" s="353">
        <v>141358</v>
      </c>
      <c r="O53" s="353">
        <v>141657</v>
      </c>
      <c r="P53" s="353">
        <v>141787</v>
      </c>
      <c r="Q53" s="353">
        <v>141885</v>
      </c>
      <c r="R53" s="353">
        <v>141951</v>
      </c>
      <c r="S53" s="353">
        <v>141974</v>
      </c>
      <c r="T53" s="353">
        <v>141993</v>
      </c>
      <c r="U53" s="353">
        <v>142012</v>
      </c>
      <c r="V53" s="43">
        <v>142031</v>
      </c>
      <c r="W53" s="43">
        <v>112103</v>
      </c>
      <c r="X53" s="71" t="s">
        <v>20</v>
      </c>
      <c r="Y53" s="63" t="s">
        <v>20</v>
      </c>
      <c r="Z53" s="71" t="s">
        <v>20</v>
      </c>
      <c r="AA53" s="68" t="s">
        <v>20</v>
      </c>
      <c r="AB53" s="71" t="s">
        <v>20</v>
      </c>
      <c r="AC53" s="39" t="s">
        <v>20</v>
      </c>
      <c r="AD53" s="71" t="s">
        <v>20</v>
      </c>
      <c r="AE53" s="71" t="s">
        <v>20</v>
      </c>
      <c r="AF53" s="63" t="s">
        <v>20</v>
      </c>
      <c r="AG53" s="71" t="s">
        <v>20</v>
      </c>
      <c r="AH53" s="68" t="s">
        <v>20</v>
      </c>
      <c r="AI53" s="68" t="s">
        <v>20</v>
      </c>
      <c r="AJ53" s="71" t="s">
        <v>20</v>
      </c>
      <c r="AK53" s="71" t="s">
        <v>20</v>
      </c>
      <c r="AL53" s="71" t="s">
        <v>20</v>
      </c>
      <c r="AM53" s="512" t="s">
        <v>20</v>
      </c>
      <c r="AN53" s="83"/>
    </row>
    <row r="54" spans="2:40" ht="13.5">
      <c r="B54" s="9">
        <v>12</v>
      </c>
      <c r="C54" s="15" t="s">
        <v>92</v>
      </c>
      <c r="D54" s="444" t="s">
        <v>20</v>
      </c>
      <c r="E54" s="444" t="s">
        <v>20</v>
      </c>
      <c r="F54" s="444" t="s">
        <v>20</v>
      </c>
      <c r="G54" s="444" t="s">
        <v>20</v>
      </c>
      <c r="H54" s="444" t="s">
        <v>20</v>
      </c>
      <c r="I54" s="444" t="s">
        <v>20</v>
      </c>
      <c r="J54" s="444" t="s">
        <v>20</v>
      </c>
      <c r="K54" s="444" t="s">
        <v>20</v>
      </c>
      <c r="L54" s="444" t="s">
        <v>20</v>
      </c>
      <c r="M54" s="444" t="s">
        <v>20</v>
      </c>
      <c r="N54" s="444" t="s">
        <v>20</v>
      </c>
      <c r="O54" s="444" t="s">
        <v>20</v>
      </c>
      <c r="P54" s="444" t="s">
        <v>20</v>
      </c>
      <c r="Q54" s="444" t="s">
        <v>20</v>
      </c>
      <c r="R54" s="444" t="s">
        <v>20</v>
      </c>
      <c r="S54" s="444" t="s">
        <v>20</v>
      </c>
      <c r="T54" s="444">
        <v>584769</v>
      </c>
      <c r="U54" s="444">
        <v>0</v>
      </c>
      <c r="V54" s="123">
        <v>0</v>
      </c>
      <c r="W54" s="123">
        <v>0</v>
      </c>
      <c r="X54" s="123">
        <v>0</v>
      </c>
      <c r="Y54" s="124">
        <v>0</v>
      </c>
      <c r="Z54" s="123">
        <v>0</v>
      </c>
      <c r="AA54" s="122">
        <v>0</v>
      </c>
      <c r="AB54" s="123">
        <v>0</v>
      </c>
      <c r="AC54" s="123">
        <v>0</v>
      </c>
      <c r="AD54" s="123">
        <v>0</v>
      </c>
      <c r="AE54" s="123">
        <v>0</v>
      </c>
      <c r="AF54" s="124">
        <v>0</v>
      </c>
      <c r="AG54" s="123">
        <v>0</v>
      </c>
      <c r="AH54" s="122">
        <v>0</v>
      </c>
      <c r="AI54" s="122">
        <v>0</v>
      </c>
      <c r="AJ54" s="123">
        <v>0</v>
      </c>
      <c r="AK54" s="123">
        <v>0</v>
      </c>
      <c r="AL54" s="123">
        <v>0</v>
      </c>
      <c r="AM54" s="506">
        <v>0</v>
      </c>
      <c r="AN54" s="125"/>
    </row>
    <row r="55" spans="2:40" ht="13.5">
      <c r="B55" s="12"/>
      <c r="C55" s="8" t="s">
        <v>19</v>
      </c>
      <c r="D55" s="456">
        <v>0</v>
      </c>
      <c r="E55" s="456">
        <v>0</v>
      </c>
      <c r="F55" s="456">
        <v>0</v>
      </c>
      <c r="G55" s="456">
        <v>0</v>
      </c>
      <c r="H55" s="456">
        <v>200000</v>
      </c>
      <c r="I55" s="456">
        <v>307000</v>
      </c>
      <c r="J55" s="456">
        <v>313103</v>
      </c>
      <c r="K55" s="456">
        <v>321456</v>
      </c>
      <c r="L55" s="456">
        <v>324514</v>
      </c>
      <c r="M55" s="456">
        <v>325735</v>
      </c>
      <c r="N55" s="456">
        <v>326961</v>
      </c>
      <c r="O55" s="456">
        <v>328038</v>
      </c>
      <c r="P55" s="456">
        <v>328587</v>
      </c>
      <c r="Q55" s="456">
        <v>329051</v>
      </c>
      <c r="R55" s="456">
        <v>329206</v>
      </c>
      <c r="S55" s="456">
        <v>329268</v>
      </c>
      <c r="T55" s="69" t="s">
        <v>20</v>
      </c>
      <c r="U55" s="69" t="s">
        <v>20</v>
      </c>
      <c r="V55" s="38" t="s">
        <v>20</v>
      </c>
      <c r="W55" s="38" t="s">
        <v>20</v>
      </c>
      <c r="X55" s="38" t="s">
        <v>20</v>
      </c>
      <c r="Y55" s="53" t="s">
        <v>20</v>
      </c>
      <c r="Z55" s="38" t="s">
        <v>20</v>
      </c>
      <c r="AA55" s="28" t="s">
        <v>20</v>
      </c>
      <c r="AB55" s="38" t="s">
        <v>20</v>
      </c>
      <c r="AC55" s="38" t="s">
        <v>20</v>
      </c>
      <c r="AD55" s="38" t="s">
        <v>20</v>
      </c>
      <c r="AE55" s="38" t="s">
        <v>20</v>
      </c>
      <c r="AF55" s="53" t="s">
        <v>20</v>
      </c>
      <c r="AG55" s="38" t="s">
        <v>20</v>
      </c>
      <c r="AH55" s="28" t="s">
        <v>20</v>
      </c>
      <c r="AI55" s="28" t="s">
        <v>20</v>
      </c>
      <c r="AJ55" s="38" t="s">
        <v>20</v>
      </c>
      <c r="AK55" s="38" t="s">
        <v>20</v>
      </c>
      <c r="AL55" s="38" t="s">
        <v>20</v>
      </c>
      <c r="AM55" s="504" t="s">
        <v>20</v>
      </c>
      <c r="AN55" s="83"/>
    </row>
    <row r="56" spans="2:40" ht="13.5">
      <c r="B56" s="16"/>
      <c r="C56" s="10" t="s">
        <v>29</v>
      </c>
      <c r="D56" s="442">
        <v>0</v>
      </c>
      <c r="E56" s="442">
        <v>0</v>
      </c>
      <c r="F56" s="442">
        <v>0</v>
      </c>
      <c r="G56" s="442">
        <v>0</v>
      </c>
      <c r="H56" s="442">
        <v>0</v>
      </c>
      <c r="I56" s="442">
        <v>0</v>
      </c>
      <c r="J56" s="442">
        <v>0</v>
      </c>
      <c r="K56" s="442">
        <v>0</v>
      </c>
      <c r="L56" s="442">
        <v>0</v>
      </c>
      <c r="M56" s="442">
        <v>0</v>
      </c>
      <c r="N56" s="442">
        <v>0</v>
      </c>
      <c r="O56" s="442">
        <v>0</v>
      </c>
      <c r="P56" s="442">
        <v>0</v>
      </c>
      <c r="Q56" s="442">
        <v>0</v>
      </c>
      <c r="R56" s="442">
        <v>0</v>
      </c>
      <c r="S56" s="442">
        <v>0</v>
      </c>
      <c r="T56" s="38" t="s">
        <v>20</v>
      </c>
      <c r="U56" s="38" t="s">
        <v>20</v>
      </c>
      <c r="V56" s="38" t="s">
        <v>20</v>
      </c>
      <c r="W56" s="38" t="s">
        <v>20</v>
      </c>
      <c r="X56" s="38" t="s">
        <v>20</v>
      </c>
      <c r="Y56" s="53" t="s">
        <v>20</v>
      </c>
      <c r="Z56" s="38" t="s">
        <v>20</v>
      </c>
      <c r="AA56" s="28" t="s">
        <v>20</v>
      </c>
      <c r="AB56" s="38" t="s">
        <v>20</v>
      </c>
      <c r="AC56" s="38" t="s">
        <v>20</v>
      </c>
      <c r="AD56" s="38" t="s">
        <v>20</v>
      </c>
      <c r="AE56" s="38" t="s">
        <v>20</v>
      </c>
      <c r="AF56" s="53" t="s">
        <v>20</v>
      </c>
      <c r="AG56" s="38" t="s">
        <v>20</v>
      </c>
      <c r="AH56" s="28" t="s">
        <v>20</v>
      </c>
      <c r="AI56" s="28" t="s">
        <v>20</v>
      </c>
      <c r="AJ56" s="38" t="s">
        <v>20</v>
      </c>
      <c r="AK56" s="38" t="s">
        <v>20</v>
      </c>
      <c r="AL56" s="38" t="s">
        <v>20</v>
      </c>
      <c r="AM56" s="504" t="s">
        <v>20</v>
      </c>
      <c r="AN56" s="83"/>
    </row>
    <row r="57" spans="2:40" ht="13.5">
      <c r="B57" s="16"/>
      <c r="C57" s="10" t="s">
        <v>47</v>
      </c>
      <c r="D57" s="458">
        <v>52884</v>
      </c>
      <c r="E57" s="458">
        <v>53965</v>
      </c>
      <c r="F57" s="458">
        <v>54649</v>
      </c>
      <c r="G57" s="458">
        <v>56724</v>
      </c>
      <c r="H57" s="458">
        <v>126029</v>
      </c>
      <c r="I57" s="458">
        <v>195167</v>
      </c>
      <c r="J57" s="458">
        <v>195751</v>
      </c>
      <c r="K57" s="458">
        <v>197242</v>
      </c>
      <c r="L57" s="458">
        <v>198331</v>
      </c>
      <c r="M57" s="458">
        <v>199154</v>
      </c>
      <c r="N57" s="458">
        <v>199448</v>
      </c>
      <c r="O57" s="458">
        <v>199965</v>
      </c>
      <c r="P57" s="458">
        <v>200106</v>
      </c>
      <c r="Q57" s="458">
        <v>200148</v>
      </c>
      <c r="R57" s="458">
        <v>200174</v>
      </c>
      <c r="S57" s="458">
        <v>200184</v>
      </c>
      <c r="T57" s="459" t="s">
        <v>20</v>
      </c>
      <c r="U57" s="459" t="s">
        <v>20</v>
      </c>
      <c r="V57" s="38" t="s">
        <v>20</v>
      </c>
      <c r="W57" s="38" t="s">
        <v>20</v>
      </c>
      <c r="X57" s="38" t="s">
        <v>20</v>
      </c>
      <c r="Y57" s="53" t="s">
        <v>20</v>
      </c>
      <c r="Z57" s="38" t="s">
        <v>20</v>
      </c>
      <c r="AA57" s="28" t="s">
        <v>20</v>
      </c>
      <c r="AB57" s="38" t="s">
        <v>20</v>
      </c>
      <c r="AC57" s="38" t="s">
        <v>20</v>
      </c>
      <c r="AD57" s="38" t="s">
        <v>20</v>
      </c>
      <c r="AE57" s="38" t="s">
        <v>20</v>
      </c>
      <c r="AF57" s="53" t="s">
        <v>20</v>
      </c>
      <c r="AG57" s="38" t="s">
        <v>20</v>
      </c>
      <c r="AH57" s="28" t="s">
        <v>20</v>
      </c>
      <c r="AI57" s="28" t="s">
        <v>20</v>
      </c>
      <c r="AJ57" s="38" t="s">
        <v>20</v>
      </c>
      <c r="AK57" s="38" t="s">
        <v>20</v>
      </c>
      <c r="AL57" s="38" t="s">
        <v>20</v>
      </c>
      <c r="AM57" s="504" t="s">
        <v>20</v>
      </c>
      <c r="AN57" s="83"/>
    </row>
    <row r="58" spans="2:40" ht="13.5">
      <c r="B58" s="13"/>
      <c r="C58" s="11" t="s">
        <v>48</v>
      </c>
      <c r="D58" s="443">
        <v>0</v>
      </c>
      <c r="E58" s="443">
        <v>0</v>
      </c>
      <c r="F58" s="443">
        <v>0</v>
      </c>
      <c r="G58" s="443">
        <v>0</v>
      </c>
      <c r="H58" s="443">
        <v>24915</v>
      </c>
      <c r="I58" s="443">
        <v>51111</v>
      </c>
      <c r="J58" s="443">
        <v>52875</v>
      </c>
      <c r="K58" s="443">
        <v>53826</v>
      </c>
      <c r="L58" s="443">
        <v>54423</v>
      </c>
      <c r="M58" s="443">
        <v>54655</v>
      </c>
      <c r="N58" s="443">
        <v>54878</v>
      </c>
      <c r="O58" s="443">
        <v>55070</v>
      </c>
      <c r="P58" s="443">
        <v>55137</v>
      </c>
      <c r="Q58" s="443">
        <v>55221</v>
      </c>
      <c r="R58" s="443">
        <v>55240</v>
      </c>
      <c r="S58" s="443">
        <v>55251</v>
      </c>
      <c r="T58" s="51" t="s">
        <v>20</v>
      </c>
      <c r="U58" s="51" t="s">
        <v>20</v>
      </c>
      <c r="V58" s="38" t="s">
        <v>20</v>
      </c>
      <c r="W58" s="38" t="s">
        <v>20</v>
      </c>
      <c r="X58" s="38" t="s">
        <v>20</v>
      </c>
      <c r="Y58" s="53" t="s">
        <v>20</v>
      </c>
      <c r="Z58" s="38" t="s">
        <v>20</v>
      </c>
      <c r="AA58" s="28" t="s">
        <v>20</v>
      </c>
      <c r="AB58" s="38" t="s">
        <v>20</v>
      </c>
      <c r="AC58" s="38" t="s">
        <v>20</v>
      </c>
      <c r="AD58" s="38" t="s">
        <v>20</v>
      </c>
      <c r="AE58" s="38" t="s">
        <v>20</v>
      </c>
      <c r="AF58" s="53" t="s">
        <v>20</v>
      </c>
      <c r="AG58" s="38" t="s">
        <v>20</v>
      </c>
      <c r="AH58" s="28" t="s">
        <v>20</v>
      </c>
      <c r="AI58" s="28" t="s">
        <v>20</v>
      </c>
      <c r="AJ58" s="38" t="s">
        <v>20</v>
      </c>
      <c r="AK58" s="38" t="s">
        <v>20</v>
      </c>
      <c r="AL58" s="38" t="s">
        <v>20</v>
      </c>
      <c r="AM58" s="504" t="s">
        <v>20</v>
      </c>
      <c r="AN58" s="83"/>
    </row>
    <row r="59" spans="2:40" ht="13.5">
      <c r="B59" s="93">
        <v>13</v>
      </c>
      <c r="C59" s="5" t="s">
        <v>93</v>
      </c>
      <c r="D59" s="444" t="s">
        <v>20</v>
      </c>
      <c r="E59" s="444" t="s">
        <v>20</v>
      </c>
      <c r="F59" s="444" t="s">
        <v>20</v>
      </c>
      <c r="G59" s="444" t="s">
        <v>20</v>
      </c>
      <c r="H59" s="444" t="s">
        <v>20</v>
      </c>
      <c r="I59" s="444" t="s">
        <v>20</v>
      </c>
      <c r="J59" s="444" t="s">
        <v>20</v>
      </c>
      <c r="K59" s="444" t="s">
        <v>20</v>
      </c>
      <c r="L59" s="444" t="s">
        <v>20</v>
      </c>
      <c r="M59" s="444" t="s">
        <v>20</v>
      </c>
      <c r="N59" s="444" t="s">
        <v>20</v>
      </c>
      <c r="O59" s="444" t="s">
        <v>20</v>
      </c>
      <c r="P59" s="444" t="s">
        <v>20</v>
      </c>
      <c r="Q59" s="444" t="s">
        <v>20</v>
      </c>
      <c r="R59" s="444" t="s">
        <v>20</v>
      </c>
      <c r="S59" s="444" t="s">
        <v>20</v>
      </c>
      <c r="T59" s="444" t="s">
        <v>20</v>
      </c>
      <c r="U59" s="444">
        <v>1638584</v>
      </c>
      <c r="V59" s="123">
        <v>1639019</v>
      </c>
      <c r="W59" s="123">
        <v>1640024</v>
      </c>
      <c r="X59" s="123">
        <v>0</v>
      </c>
      <c r="Y59" s="124">
        <v>0</v>
      </c>
      <c r="Z59" s="123">
        <v>0</v>
      </c>
      <c r="AA59" s="122">
        <v>0</v>
      </c>
      <c r="AB59" s="123">
        <v>0</v>
      </c>
      <c r="AC59" s="123">
        <v>0</v>
      </c>
      <c r="AD59" s="123">
        <v>0</v>
      </c>
      <c r="AE59" s="123">
        <v>0</v>
      </c>
      <c r="AF59" s="124">
        <v>0</v>
      </c>
      <c r="AG59" s="123">
        <v>0</v>
      </c>
      <c r="AH59" s="122">
        <v>0</v>
      </c>
      <c r="AI59" s="122">
        <v>0</v>
      </c>
      <c r="AJ59" s="123">
        <v>0</v>
      </c>
      <c r="AK59" s="123">
        <v>0</v>
      </c>
      <c r="AL59" s="123">
        <v>0</v>
      </c>
      <c r="AM59" s="506">
        <v>0</v>
      </c>
      <c r="AN59" s="125"/>
    </row>
    <row r="60" spans="2:40" ht="13.5">
      <c r="B60" s="12"/>
      <c r="C60" s="8" t="s">
        <v>24</v>
      </c>
      <c r="D60" s="460">
        <v>832083</v>
      </c>
      <c r="E60" s="460">
        <v>854391</v>
      </c>
      <c r="F60" s="460">
        <v>889844</v>
      </c>
      <c r="G60" s="460">
        <v>942770</v>
      </c>
      <c r="H60" s="460">
        <v>1222109</v>
      </c>
      <c r="I60" s="460">
        <v>1251223</v>
      </c>
      <c r="J60" s="460">
        <v>1284317</v>
      </c>
      <c r="K60" s="460">
        <v>1299130</v>
      </c>
      <c r="L60" s="460">
        <v>1306785</v>
      </c>
      <c r="M60" s="460">
        <v>1308706</v>
      </c>
      <c r="N60" s="460">
        <v>1330584</v>
      </c>
      <c r="O60" s="460">
        <v>1333101</v>
      </c>
      <c r="P60" s="460">
        <v>1334463</v>
      </c>
      <c r="Q60" s="460">
        <v>1335361</v>
      </c>
      <c r="R60" s="460">
        <v>1335959</v>
      </c>
      <c r="S60" s="460">
        <v>1335988</v>
      </c>
      <c r="T60" s="471">
        <v>1336020</v>
      </c>
      <c r="U60" s="409" t="s">
        <v>20</v>
      </c>
      <c r="V60" s="38" t="s">
        <v>20</v>
      </c>
      <c r="W60" s="38" t="s">
        <v>20</v>
      </c>
      <c r="X60" s="38" t="s">
        <v>20</v>
      </c>
      <c r="Y60" s="53" t="s">
        <v>20</v>
      </c>
      <c r="Z60" s="38" t="s">
        <v>20</v>
      </c>
      <c r="AA60" s="28" t="s">
        <v>20</v>
      </c>
      <c r="AB60" s="38" t="s">
        <v>20</v>
      </c>
      <c r="AC60" s="38" t="s">
        <v>20</v>
      </c>
      <c r="AD60" s="38" t="s">
        <v>20</v>
      </c>
      <c r="AE60" s="38" t="s">
        <v>20</v>
      </c>
      <c r="AF60" s="53" t="s">
        <v>20</v>
      </c>
      <c r="AG60" s="38" t="s">
        <v>20</v>
      </c>
      <c r="AH60" s="28" t="s">
        <v>20</v>
      </c>
      <c r="AI60" s="28" t="s">
        <v>20</v>
      </c>
      <c r="AJ60" s="38" t="s">
        <v>20</v>
      </c>
      <c r="AK60" s="38" t="s">
        <v>20</v>
      </c>
      <c r="AL60" s="38" t="s">
        <v>20</v>
      </c>
      <c r="AM60" s="504" t="s">
        <v>20</v>
      </c>
      <c r="AN60" s="83"/>
    </row>
    <row r="61" spans="2:40" ht="14.25" thickBot="1">
      <c r="B61" s="17"/>
      <c r="C61" s="18" t="s">
        <v>54</v>
      </c>
      <c r="D61" s="461">
        <v>98501</v>
      </c>
      <c r="E61" s="461">
        <v>98501</v>
      </c>
      <c r="F61" s="461">
        <v>98501</v>
      </c>
      <c r="G61" s="461">
        <v>98501</v>
      </c>
      <c r="H61" s="461">
        <v>195542</v>
      </c>
      <c r="I61" s="461">
        <v>291548</v>
      </c>
      <c r="J61" s="461">
        <v>294472</v>
      </c>
      <c r="K61" s="461">
        <v>296117</v>
      </c>
      <c r="L61" s="461">
        <v>297788</v>
      </c>
      <c r="M61" s="461">
        <v>298345</v>
      </c>
      <c r="N61" s="461">
        <v>298716</v>
      </c>
      <c r="O61" s="461">
        <v>298942</v>
      </c>
      <c r="P61" s="461">
        <v>299056</v>
      </c>
      <c r="Q61" s="461">
        <v>299200</v>
      </c>
      <c r="R61" s="461">
        <v>299278</v>
      </c>
      <c r="S61" s="461">
        <v>299315</v>
      </c>
      <c r="T61" s="468">
        <v>299334</v>
      </c>
      <c r="U61" s="50" t="s">
        <v>20</v>
      </c>
      <c r="V61" s="38" t="s">
        <v>20</v>
      </c>
      <c r="W61" s="38" t="s">
        <v>20</v>
      </c>
      <c r="X61" s="38" t="s">
        <v>20</v>
      </c>
      <c r="Y61" s="53" t="s">
        <v>20</v>
      </c>
      <c r="Z61" s="38" t="s">
        <v>20</v>
      </c>
      <c r="AA61" s="28" t="s">
        <v>20</v>
      </c>
      <c r="AB61" s="38" t="s">
        <v>20</v>
      </c>
      <c r="AC61" s="38" t="s">
        <v>20</v>
      </c>
      <c r="AD61" s="38" t="s">
        <v>20</v>
      </c>
      <c r="AE61" s="38" t="s">
        <v>20</v>
      </c>
      <c r="AF61" s="53" t="s">
        <v>20</v>
      </c>
      <c r="AG61" s="38" t="s">
        <v>20</v>
      </c>
      <c r="AH61" s="28" t="s">
        <v>20</v>
      </c>
      <c r="AI61" s="28" t="s">
        <v>20</v>
      </c>
      <c r="AJ61" s="38" t="s">
        <v>20</v>
      </c>
      <c r="AK61" s="38" t="s">
        <v>20</v>
      </c>
      <c r="AL61" s="38" t="s">
        <v>20</v>
      </c>
      <c r="AM61" s="570" t="s">
        <v>20</v>
      </c>
      <c r="AN61" s="83"/>
    </row>
    <row r="62" spans="2:40" ht="13.5">
      <c r="B62" s="19">
        <v>1</v>
      </c>
      <c r="C62" s="20" t="s">
        <v>94</v>
      </c>
      <c r="D62" s="440" t="s">
        <v>20</v>
      </c>
      <c r="E62" s="440" t="s">
        <v>20</v>
      </c>
      <c r="F62" s="440" t="s">
        <v>20</v>
      </c>
      <c r="G62" s="440" t="s">
        <v>20</v>
      </c>
      <c r="H62" s="440" t="s">
        <v>20</v>
      </c>
      <c r="I62" s="440" t="s">
        <v>20</v>
      </c>
      <c r="J62" s="440" t="s">
        <v>20</v>
      </c>
      <c r="K62" s="440" t="s">
        <v>20</v>
      </c>
      <c r="L62" s="440" t="s">
        <v>20</v>
      </c>
      <c r="M62" s="440" t="s">
        <v>20</v>
      </c>
      <c r="N62" s="440" t="s">
        <v>20</v>
      </c>
      <c r="O62" s="440" t="s">
        <v>20</v>
      </c>
      <c r="P62" s="440" t="s">
        <v>20</v>
      </c>
      <c r="Q62" s="440" t="s">
        <v>20</v>
      </c>
      <c r="R62" s="440" t="s">
        <v>20</v>
      </c>
      <c r="S62" s="440" t="s">
        <v>20</v>
      </c>
      <c r="T62" s="440" t="s">
        <v>20</v>
      </c>
      <c r="U62" s="440">
        <v>100015</v>
      </c>
      <c r="V62" s="391">
        <v>100027</v>
      </c>
      <c r="W62" s="391">
        <v>100135</v>
      </c>
      <c r="X62" s="391">
        <v>100425</v>
      </c>
      <c r="Y62" s="392">
        <v>120504</v>
      </c>
      <c r="Z62" s="391">
        <v>120531</v>
      </c>
      <c r="AA62" s="390">
        <v>170565</v>
      </c>
      <c r="AB62" s="391">
        <v>270607</v>
      </c>
      <c r="AC62" s="391">
        <v>270674</v>
      </c>
      <c r="AD62" s="391">
        <v>270704</v>
      </c>
      <c r="AE62" s="391">
        <v>270739</v>
      </c>
      <c r="AF62" s="392">
        <v>270772</v>
      </c>
      <c r="AG62" s="391">
        <v>270801</v>
      </c>
      <c r="AH62" s="390">
        <v>270821</v>
      </c>
      <c r="AI62" s="390">
        <v>270832</v>
      </c>
      <c r="AJ62" s="391">
        <v>270854</v>
      </c>
      <c r="AK62" s="391">
        <v>270879</v>
      </c>
      <c r="AL62" s="391">
        <v>270910</v>
      </c>
      <c r="AM62" s="550">
        <v>270923</v>
      </c>
      <c r="AN62" s="125"/>
    </row>
    <row r="63" spans="2:40" ht="13.5">
      <c r="B63" s="14"/>
      <c r="C63" s="8" t="s">
        <v>30</v>
      </c>
      <c r="D63" s="456">
        <v>29006</v>
      </c>
      <c r="E63" s="456">
        <v>29201</v>
      </c>
      <c r="F63" s="456">
        <v>29403</v>
      </c>
      <c r="G63" s="456">
        <v>29514</v>
      </c>
      <c r="H63" s="456">
        <v>55069</v>
      </c>
      <c r="I63" s="456">
        <v>82009</v>
      </c>
      <c r="J63" s="456">
        <v>84535</v>
      </c>
      <c r="K63" s="456">
        <v>85657</v>
      </c>
      <c r="L63" s="456">
        <v>86581</v>
      </c>
      <c r="M63" s="456">
        <v>87353</v>
      </c>
      <c r="N63" s="456">
        <v>88805</v>
      </c>
      <c r="O63" s="456">
        <v>90125</v>
      </c>
      <c r="P63" s="456">
        <v>91440</v>
      </c>
      <c r="Q63" s="456">
        <v>92754</v>
      </c>
      <c r="R63" s="456">
        <v>94038</v>
      </c>
      <c r="S63" s="456">
        <v>95321</v>
      </c>
      <c r="T63" s="476">
        <v>96572</v>
      </c>
      <c r="U63" s="69" t="s">
        <v>20</v>
      </c>
      <c r="V63" s="38" t="s">
        <v>20</v>
      </c>
      <c r="W63" s="38" t="s">
        <v>20</v>
      </c>
      <c r="X63" s="38" t="s">
        <v>20</v>
      </c>
      <c r="Y63" s="53" t="s">
        <v>20</v>
      </c>
      <c r="Z63" s="38" t="s">
        <v>20</v>
      </c>
      <c r="AA63" s="28" t="s">
        <v>20</v>
      </c>
      <c r="AB63" s="38" t="s">
        <v>20</v>
      </c>
      <c r="AC63" s="38" t="s">
        <v>20</v>
      </c>
      <c r="AD63" s="38" t="s">
        <v>20</v>
      </c>
      <c r="AE63" s="38" t="s">
        <v>20</v>
      </c>
      <c r="AF63" s="53" t="s">
        <v>20</v>
      </c>
      <c r="AG63" s="38" t="s">
        <v>20</v>
      </c>
      <c r="AH63" s="28" t="s">
        <v>20</v>
      </c>
      <c r="AI63" s="28" t="s">
        <v>20</v>
      </c>
      <c r="AJ63" s="38" t="s">
        <v>20</v>
      </c>
      <c r="AK63" s="38" t="s">
        <v>20</v>
      </c>
      <c r="AL63" s="38" t="s">
        <v>20</v>
      </c>
      <c r="AM63" s="504" t="s">
        <v>20</v>
      </c>
      <c r="AN63" s="83"/>
    </row>
    <row r="64" spans="2:40" ht="13.5">
      <c r="B64" s="16"/>
      <c r="C64" s="10" t="s">
        <v>31</v>
      </c>
      <c r="D64" s="462">
        <v>78470</v>
      </c>
      <c r="E64" s="462">
        <v>78470</v>
      </c>
      <c r="F64" s="462">
        <v>78470</v>
      </c>
      <c r="G64" s="462">
        <v>81584</v>
      </c>
      <c r="H64" s="462">
        <v>151919</v>
      </c>
      <c r="I64" s="462">
        <v>199975</v>
      </c>
      <c r="J64" s="462">
        <v>202401</v>
      </c>
      <c r="K64" s="462">
        <v>204259</v>
      </c>
      <c r="L64" s="462">
        <v>205175</v>
      </c>
      <c r="M64" s="462">
        <v>205581</v>
      </c>
      <c r="N64" s="462">
        <v>205962</v>
      </c>
      <c r="O64" s="462">
        <v>206293</v>
      </c>
      <c r="P64" s="462">
        <v>206632</v>
      </c>
      <c r="Q64" s="462">
        <v>206719</v>
      </c>
      <c r="R64" s="462">
        <v>206755</v>
      </c>
      <c r="S64" s="462">
        <v>150007</v>
      </c>
      <c r="T64" s="462">
        <v>140022</v>
      </c>
      <c r="U64" s="350" t="s">
        <v>20</v>
      </c>
      <c r="V64" s="38" t="s">
        <v>20</v>
      </c>
      <c r="W64" s="38" t="s">
        <v>20</v>
      </c>
      <c r="X64" s="38" t="s">
        <v>20</v>
      </c>
      <c r="Y64" s="53" t="s">
        <v>20</v>
      </c>
      <c r="Z64" s="38" t="s">
        <v>20</v>
      </c>
      <c r="AA64" s="28" t="s">
        <v>20</v>
      </c>
      <c r="AB64" s="38" t="s">
        <v>20</v>
      </c>
      <c r="AC64" s="38" t="s">
        <v>20</v>
      </c>
      <c r="AD64" s="38" t="s">
        <v>20</v>
      </c>
      <c r="AE64" s="38" t="s">
        <v>20</v>
      </c>
      <c r="AF64" s="53" t="s">
        <v>20</v>
      </c>
      <c r="AG64" s="38" t="s">
        <v>20</v>
      </c>
      <c r="AH64" s="28" t="s">
        <v>20</v>
      </c>
      <c r="AI64" s="28" t="s">
        <v>20</v>
      </c>
      <c r="AJ64" s="38" t="s">
        <v>20</v>
      </c>
      <c r="AK64" s="38" t="s">
        <v>20</v>
      </c>
      <c r="AL64" s="38" t="s">
        <v>20</v>
      </c>
      <c r="AM64" s="504" t="s">
        <v>20</v>
      </c>
      <c r="AN64" s="83"/>
    </row>
    <row r="65" spans="2:40" ht="13.5">
      <c r="B65" s="16"/>
      <c r="C65" s="10" t="s">
        <v>32</v>
      </c>
      <c r="D65" s="462">
        <v>8196</v>
      </c>
      <c r="E65" s="462">
        <v>8394</v>
      </c>
      <c r="F65" s="462">
        <v>8676</v>
      </c>
      <c r="G65" s="462">
        <v>8972</v>
      </c>
      <c r="H65" s="462">
        <v>38468</v>
      </c>
      <c r="I65" s="462">
        <v>68817</v>
      </c>
      <c r="J65" s="462">
        <v>70373</v>
      </c>
      <c r="K65" s="462">
        <v>72657</v>
      </c>
      <c r="L65" s="462">
        <v>60196</v>
      </c>
      <c r="M65" s="462">
        <v>60493</v>
      </c>
      <c r="N65" s="462">
        <v>74764</v>
      </c>
      <c r="O65" s="462">
        <v>61044</v>
      </c>
      <c r="P65" s="462">
        <v>61062</v>
      </c>
      <c r="Q65" s="462">
        <v>61075</v>
      </c>
      <c r="R65" s="462">
        <v>61095</v>
      </c>
      <c r="S65" s="462">
        <v>61097</v>
      </c>
      <c r="T65" s="462">
        <v>61099</v>
      </c>
      <c r="U65" s="350" t="s">
        <v>20</v>
      </c>
      <c r="V65" s="38" t="s">
        <v>20</v>
      </c>
      <c r="W65" s="38" t="s">
        <v>20</v>
      </c>
      <c r="X65" s="38" t="s">
        <v>20</v>
      </c>
      <c r="Y65" s="53" t="s">
        <v>20</v>
      </c>
      <c r="Z65" s="38" t="s">
        <v>20</v>
      </c>
      <c r="AA65" s="28" t="s">
        <v>20</v>
      </c>
      <c r="AB65" s="38" t="s">
        <v>20</v>
      </c>
      <c r="AC65" s="38" t="s">
        <v>20</v>
      </c>
      <c r="AD65" s="38" t="s">
        <v>20</v>
      </c>
      <c r="AE65" s="38" t="s">
        <v>20</v>
      </c>
      <c r="AF65" s="53" t="s">
        <v>20</v>
      </c>
      <c r="AG65" s="38" t="s">
        <v>20</v>
      </c>
      <c r="AH65" s="28" t="s">
        <v>20</v>
      </c>
      <c r="AI65" s="28" t="s">
        <v>20</v>
      </c>
      <c r="AJ65" s="38" t="s">
        <v>20</v>
      </c>
      <c r="AK65" s="38" t="s">
        <v>20</v>
      </c>
      <c r="AL65" s="38" t="s">
        <v>20</v>
      </c>
      <c r="AM65" s="504" t="s">
        <v>20</v>
      </c>
      <c r="AN65" s="83"/>
    </row>
    <row r="66" spans="2:40" ht="13.5">
      <c r="B66" s="13"/>
      <c r="C66" s="11" t="s">
        <v>33</v>
      </c>
      <c r="D66" s="448">
        <v>53920</v>
      </c>
      <c r="E66" s="448">
        <v>145780</v>
      </c>
      <c r="F66" s="448">
        <v>148665</v>
      </c>
      <c r="G66" s="448">
        <v>156533</v>
      </c>
      <c r="H66" s="448">
        <v>197494</v>
      </c>
      <c r="I66" s="448">
        <v>239201</v>
      </c>
      <c r="J66" s="448">
        <v>245851</v>
      </c>
      <c r="K66" s="448">
        <v>151878</v>
      </c>
      <c r="L66" s="448">
        <v>154620</v>
      </c>
      <c r="M66" s="448">
        <v>155549</v>
      </c>
      <c r="N66" s="448">
        <v>156188</v>
      </c>
      <c r="O66" s="448">
        <v>156638</v>
      </c>
      <c r="P66" s="448">
        <v>156961</v>
      </c>
      <c r="Q66" s="448">
        <v>157059</v>
      </c>
      <c r="R66" s="448">
        <v>157198</v>
      </c>
      <c r="S66" s="448">
        <v>110011</v>
      </c>
      <c r="T66" s="448">
        <v>110034</v>
      </c>
      <c r="U66" s="94" t="s">
        <v>20</v>
      </c>
      <c r="V66" s="39" t="s">
        <v>20</v>
      </c>
      <c r="W66" s="39" t="s">
        <v>20</v>
      </c>
      <c r="X66" s="39" t="s">
        <v>20</v>
      </c>
      <c r="Y66" s="54" t="s">
        <v>20</v>
      </c>
      <c r="Z66" s="39" t="s">
        <v>20</v>
      </c>
      <c r="AA66" s="29" t="s">
        <v>20</v>
      </c>
      <c r="AB66" s="39" t="s">
        <v>20</v>
      </c>
      <c r="AC66" s="39" t="s">
        <v>20</v>
      </c>
      <c r="AD66" s="39" t="s">
        <v>20</v>
      </c>
      <c r="AE66" s="39" t="s">
        <v>20</v>
      </c>
      <c r="AF66" s="54" t="s">
        <v>20</v>
      </c>
      <c r="AG66" s="39" t="s">
        <v>20</v>
      </c>
      <c r="AH66" s="29" t="s">
        <v>20</v>
      </c>
      <c r="AI66" s="29" t="s">
        <v>20</v>
      </c>
      <c r="AJ66" s="39" t="s">
        <v>20</v>
      </c>
      <c r="AK66" s="39" t="s">
        <v>20</v>
      </c>
      <c r="AL66" s="39" t="s">
        <v>20</v>
      </c>
      <c r="AM66" s="505" t="s">
        <v>20</v>
      </c>
      <c r="AN66" s="83"/>
    </row>
    <row r="67" spans="2:40" ht="13.5">
      <c r="B67" s="4">
        <v>2</v>
      </c>
      <c r="C67" s="5" t="s">
        <v>34</v>
      </c>
      <c r="D67" s="354">
        <v>0</v>
      </c>
      <c r="E67" s="354">
        <v>0</v>
      </c>
      <c r="F67" s="354">
        <v>0</v>
      </c>
      <c r="G67" s="354">
        <v>0</v>
      </c>
      <c r="H67" s="354">
        <v>36480</v>
      </c>
      <c r="I67" s="354">
        <v>73489</v>
      </c>
      <c r="J67" s="354">
        <v>75643</v>
      </c>
      <c r="K67" s="354">
        <v>76730</v>
      </c>
      <c r="L67" s="354">
        <v>76730</v>
      </c>
      <c r="M67" s="354">
        <v>76730</v>
      </c>
      <c r="N67" s="354">
        <v>76730</v>
      </c>
      <c r="O67" s="354">
        <v>77470</v>
      </c>
      <c r="P67" s="354">
        <v>77230</v>
      </c>
      <c r="Q67" s="354">
        <v>77230</v>
      </c>
      <c r="R67" s="354">
        <v>77230</v>
      </c>
      <c r="S67" s="354">
        <v>77230</v>
      </c>
      <c r="T67" s="354">
        <v>77230</v>
      </c>
      <c r="U67" s="354">
        <v>77230</v>
      </c>
      <c r="V67" s="42">
        <v>77230</v>
      </c>
      <c r="W67" s="42">
        <v>77230</v>
      </c>
      <c r="X67" s="42">
        <v>77230</v>
      </c>
      <c r="Y67" s="59">
        <v>77202</v>
      </c>
      <c r="Z67" s="42">
        <v>77202</v>
      </c>
      <c r="AA67" s="32">
        <v>77202</v>
      </c>
      <c r="AB67" s="42">
        <v>77202</v>
      </c>
      <c r="AC67" s="387">
        <v>77202</v>
      </c>
      <c r="AD67" s="42">
        <v>77202</v>
      </c>
      <c r="AE67" s="42">
        <v>77202</v>
      </c>
      <c r="AF67" s="59">
        <v>77202</v>
      </c>
      <c r="AG67" s="42">
        <v>77202</v>
      </c>
      <c r="AH67" s="32">
        <v>77202</v>
      </c>
      <c r="AI67" s="32">
        <v>77202</v>
      </c>
      <c r="AJ67" s="42">
        <v>77202</v>
      </c>
      <c r="AK67" s="42">
        <v>77202</v>
      </c>
      <c r="AL67" s="42">
        <v>77202</v>
      </c>
      <c r="AM67" s="514">
        <v>77202</v>
      </c>
      <c r="AN67" s="91"/>
    </row>
    <row r="68" spans="2:40" ht="13.5">
      <c r="B68" s="4">
        <v>3</v>
      </c>
      <c r="C68" s="5" t="s">
        <v>43</v>
      </c>
      <c r="D68" s="353">
        <v>44682</v>
      </c>
      <c r="E68" s="353">
        <v>44849</v>
      </c>
      <c r="F68" s="353">
        <v>44849</v>
      </c>
      <c r="G68" s="353">
        <v>44849</v>
      </c>
      <c r="H68" s="353">
        <v>71159</v>
      </c>
      <c r="I68" s="353">
        <v>99240</v>
      </c>
      <c r="J68" s="353">
        <v>235000</v>
      </c>
      <c r="K68" s="353">
        <v>236863</v>
      </c>
      <c r="L68" s="353">
        <v>288706</v>
      </c>
      <c r="M68" s="353">
        <v>289524</v>
      </c>
      <c r="N68" s="353">
        <v>290600</v>
      </c>
      <c r="O68" s="353">
        <v>291236</v>
      </c>
      <c r="P68" s="353">
        <v>291590</v>
      </c>
      <c r="Q68" s="353">
        <v>291979</v>
      </c>
      <c r="R68" s="353">
        <v>292225</v>
      </c>
      <c r="S68" s="353">
        <v>292380</v>
      </c>
      <c r="T68" s="353">
        <v>292390</v>
      </c>
      <c r="U68" s="353">
        <v>292491</v>
      </c>
      <c r="V68" s="43">
        <v>292570</v>
      </c>
      <c r="W68" s="43">
        <v>292710</v>
      </c>
      <c r="X68" s="43">
        <v>293500</v>
      </c>
      <c r="Y68" s="58">
        <v>294560</v>
      </c>
      <c r="Z68" s="43">
        <v>295621</v>
      </c>
      <c r="AA68" s="33">
        <v>296154</v>
      </c>
      <c r="AB68" s="43">
        <v>296368</v>
      </c>
      <c r="AC68" s="43">
        <v>296475</v>
      </c>
      <c r="AD68" s="43">
        <v>100000</v>
      </c>
      <c r="AE68" s="43">
        <v>100000</v>
      </c>
      <c r="AF68" s="58">
        <v>100000</v>
      </c>
      <c r="AG68" s="43">
        <v>100000</v>
      </c>
      <c r="AH68" s="33">
        <v>100000</v>
      </c>
      <c r="AI68" s="33">
        <v>100000</v>
      </c>
      <c r="AJ68" s="43">
        <v>100000</v>
      </c>
      <c r="AK68" s="43">
        <v>100000</v>
      </c>
      <c r="AL68" s="43">
        <v>100000</v>
      </c>
      <c r="AM68" s="551">
        <v>100000</v>
      </c>
      <c r="AN68" s="84"/>
    </row>
    <row r="69" spans="2:40" ht="13.5">
      <c r="B69" s="4">
        <v>4</v>
      </c>
      <c r="C69" s="5" t="s">
        <v>45</v>
      </c>
      <c r="D69" s="353">
        <v>65766</v>
      </c>
      <c r="E69" s="353">
        <v>157216</v>
      </c>
      <c r="F69" s="353">
        <v>221246</v>
      </c>
      <c r="G69" s="353">
        <v>231707</v>
      </c>
      <c r="H69" s="353">
        <v>303887</v>
      </c>
      <c r="I69" s="353">
        <v>376416</v>
      </c>
      <c r="J69" s="353">
        <v>377147</v>
      </c>
      <c r="K69" s="353">
        <v>377597</v>
      </c>
      <c r="L69" s="353">
        <v>377689</v>
      </c>
      <c r="M69" s="353">
        <v>377720</v>
      </c>
      <c r="N69" s="353">
        <v>377800</v>
      </c>
      <c r="O69" s="353">
        <v>377918</v>
      </c>
      <c r="P69" s="353">
        <v>378048</v>
      </c>
      <c r="Q69" s="353">
        <v>378083</v>
      </c>
      <c r="R69" s="353">
        <v>378158</v>
      </c>
      <c r="S69" s="353">
        <v>378186</v>
      </c>
      <c r="T69" s="353">
        <v>378197</v>
      </c>
      <c r="U69" s="353">
        <v>198226</v>
      </c>
      <c r="V69" s="43">
        <v>198239</v>
      </c>
      <c r="W69" s="43">
        <v>198255</v>
      </c>
      <c r="X69" s="43">
        <v>198481</v>
      </c>
      <c r="Y69" s="58">
        <v>198790</v>
      </c>
      <c r="Z69" s="43">
        <v>198871</v>
      </c>
      <c r="AA69" s="33">
        <v>199104</v>
      </c>
      <c r="AB69" s="43">
        <v>199165</v>
      </c>
      <c r="AC69" s="43">
        <v>238173</v>
      </c>
      <c r="AD69" s="43">
        <v>238220</v>
      </c>
      <c r="AE69" s="43">
        <v>238255</v>
      </c>
      <c r="AF69" s="58">
        <v>238290</v>
      </c>
      <c r="AG69" s="43">
        <v>238333</v>
      </c>
      <c r="AH69" s="33">
        <v>238362</v>
      </c>
      <c r="AI69" s="33">
        <v>238402</v>
      </c>
      <c r="AJ69" s="43">
        <v>238417</v>
      </c>
      <c r="AK69" s="43">
        <v>238427</v>
      </c>
      <c r="AL69" s="43">
        <v>238429</v>
      </c>
      <c r="AM69" s="551">
        <v>238430</v>
      </c>
      <c r="AN69" s="84"/>
    </row>
    <row r="70" spans="2:40" ht="13.5">
      <c r="B70" s="4">
        <v>5</v>
      </c>
      <c r="C70" s="5" t="s">
        <v>46</v>
      </c>
      <c r="D70" s="353">
        <v>66148</v>
      </c>
      <c r="E70" s="353">
        <v>67404</v>
      </c>
      <c r="F70" s="353">
        <v>68765</v>
      </c>
      <c r="G70" s="353">
        <v>71333</v>
      </c>
      <c r="H70" s="353">
        <v>137964</v>
      </c>
      <c r="I70" s="353">
        <v>206139</v>
      </c>
      <c r="J70" s="353">
        <v>210433</v>
      </c>
      <c r="K70" s="353">
        <v>213017</v>
      </c>
      <c r="L70" s="353">
        <v>214275</v>
      </c>
      <c r="M70" s="353">
        <v>214781</v>
      </c>
      <c r="N70" s="353">
        <v>215147</v>
      </c>
      <c r="O70" s="353">
        <v>215513</v>
      </c>
      <c r="P70" s="353">
        <v>215638</v>
      </c>
      <c r="Q70" s="353">
        <v>215779</v>
      </c>
      <c r="R70" s="353">
        <v>215795</v>
      </c>
      <c r="S70" s="353">
        <v>215804</v>
      </c>
      <c r="T70" s="353">
        <v>215805</v>
      </c>
      <c r="U70" s="353">
        <v>215812</v>
      </c>
      <c r="V70" s="43">
        <v>215817</v>
      </c>
      <c r="W70" s="43">
        <v>215850</v>
      </c>
      <c r="X70" s="43">
        <v>215921</v>
      </c>
      <c r="Y70" s="58">
        <v>215996</v>
      </c>
      <c r="Z70" s="43">
        <v>216032</v>
      </c>
      <c r="AA70" s="33">
        <v>216049</v>
      </c>
      <c r="AB70" s="43">
        <v>216057</v>
      </c>
      <c r="AC70" s="43">
        <v>216064</v>
      </c>
      <c r="AD70" s="43">
        <v>216071</v>
      </c>
      <c r="AE70" s="43">
        <v>216076</v>
      </c>
      <c r="AF70" s="58">
        <v>216081</v>
      </c>
      <c r="AG70" s="43">
        <v>216086</v>
      </c>
      <c r="AH70" s="33">
        <v>216090</v>
      </c>
      <c r="AI70" s="33">
        <v>216092</v>
      </c>
      <c r="AJ70" s="43">
        <v>216094</v>
      </c>
      <c r="AK70" s="43">
        <v>216095</v>
      </c>
      <c r="AL70" s="43">
        <v>216096</v>
      </c>
      <c r="AM70" s="551">
        <v>216096</v>
      </c>
      <c r="AN70" s="84"/>
    </row>
    <row r="71" spans="2:40" ht="14.25" thickBot="1">
      <c r="B71" s="22">
        <v>6</v>
      </c>
      <c r="C71" s="23" t="s">
        <v>65</v>
      </c>
      <c r="D71" s="365">
        <v>59488</v>
      </c>
      <c r="E71" s="365">
        <v>61076</v>
      </c>
      <c r="F71" s="365">
        <v>62178</v>
      </c>
      <c r="G71" s="365">
        <v>64539</v>
      </c>
      <c r="H71" s="365">
        <v>92938</v>
      </c>
      <c r="I71" s="365">
        <v>121925</v>
      </c>
      <c r="J71" s="365">
        <v>124073</v>
      </c>
      <c r="K71" s="365">
        <v>124964</v>
      </c>
      <c r="L71" s="365">
        <v>125687</v>
      </c>
      <c r="M71" s="365">
        <v>125761</v>
      </c>
      <c r="N71" s="365">
        <v>125824</v>
      </c>
      <c r="O71" s="365">
        <v>125889</v>
      </c>
      <c r="P71" s="365">
        <v>125930</v>
      </c>
      <c r="Q71" s="365">
        <v>125976</v>
      </c>
      <c r="R71" s="365">
        <v>125993</v>
      </c>
      <c r="S71" s="365">
        <v>125994</v>
      </c>
      <c r="T71" s="365">
        <v>125996</v>
      </c>
      <c r="U71" s="365">
        <v>125998</v>
      </c>
      <c r="V71" s="77">
        <v>125998</v>
      </c>
      <c r="W71" s="77">
        <v>126013</v>
      </c>
      <c r="X71" s="77">
        <v>126163</v>
      </c>
      <c r="Y71" s="78">
        <v>186163</v>
      </c>
      <c r="Z71" s="77">
        <v>186163</v>
      </c>
      <c r="AA71" s="74">
        <v>186163</v>
      </c>
      <c r="AB71" s="77">
        <v>186163</v>
      </c>
      <c r="AC71" s="77">
        <v>186163</v>
      </c>
      <c r="AD71" s="77">
        <v>126163</v>
      </c>
      <c r="AE71" s="77">
        <v>126163</v>
      </c>
      <c r="AF71" s="78">
        <v>126163</v>
      </c>
      <c r="AG71" s="77">
        <v>126163</v>
      </c>
      <c r="AH71" s="74">
        <v>126163</v>
      </c>
      <c r="AI71" s="74">
        <v>126163</v>
      </c>
      <c r="AJ71" s="77">
        <v>126163</v>
      </c>
      <c r="AK71" s="77">
        <v>126163</v>
      </c>
      <c r="AL71" s="77">
        <v>126163</v>
      </c>
      <c r="AM71" s="552">
        <v>126163</v>
      </c>
      <c r="AN71" s="84"/>
    </row>
    <row r="72" spans="2:40" ht="14.25" thickBot="1">
      <c r="B72" s="72"/>
      <c r="C72" s="66"/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75"/>
      <c r="W72" s="75"/>
      <c r="X72" s="75"/>
      <c r="Y72" s="76"/>
      <c r="Z72" s="75"/>
      <c r="AA72" s="73"/>
      <c r="AB72" s="75"/>
      <c r="AC72" s="75"/>
      <c r="AD72" s="75"/>
      <c r="AE72" s="75"/>
      <c r="AF72" s="76"/>
      <c r="AG72" s="75"/>
      <c r="AH72" s="73"/>
      <c r="AI72" s="73"/>
      <c r="AJ72" s="75"/>
      <c r="AK72" s="75"/>
      <c r="AL72" s="75"/>
      <c r="AM72" s="515"/>
      <c r="AN72" s="91"/>
    </row>
    <row r="73" spans="2:40" ht="14.25" thickBot="1">
      <c r="B73" s="24"/>
      <c r="C73" s="25" t="s">
        <v>95</v>
      </c>
      <c r="D73" s="356">
        <f aca="true" t="shared" si="0" ref="D73:S73">SUM(D5,D11,D14,D21,D28,D29,D31,D40,D43,D48,D51,D55,D56,D60)</f>
        <v>6268941</v>
      </c>
      <c r="E73" s="356">
        <f t="shared" si="0"/>
        <v>6855256</v>
      </c>
      <c r="F73" s="356">
        <f t="shared" si="0"/>
        <v>7145719</v>
      </c>
      <c r="G73" s="356">
        <f t="shared" si="0"/>
        <v>7145643</v>
      </c>
      <c r="H73" s="356">
        <f t="shared" si="0"/>
        <v>11477171</v>
      </c>
      <c r="I73" s="356">
        <f t="shared" si="0"/>
        <v>15518308</v>
      </c>
      <c r="J73" s="356">
        <f t="shared" si="0"/>
        <v>15748760</v>
      </c>
      <c r="K73" s="356">
        <f t="shared" si="0"/>
        <v>15897599</v>
      </c>
      <c r="L73" s="356">
        <f t="shared" si="0"/>
        <v>16027360</v>
      </c>
      <c r="M73" s="356">
        <f t="shared" si="0"/>
        <v>16135518</v>
      </c>
      <c r="N73" s="356">
        <f t="shared" si="0"/>
        <v>16186701</v>
      </c>
      <c r="O73" s="356">
        <f t="shared" si="0"/>
        <v>16220496</v>
      </c>
      <c r="P73" s="356">
        <f t="shared" si="0"/>
        <v>16258276</v>
      </c>
      <c r="Q73" s="356">
        <f t="shared" si="0"/>
        <v>16383627</v>
      </c>
      <c r="R73" s="356">
        <f t="shared" si="0"/>
        <v>16339159</v>
      </c>
      <c r="S73" s="356">
        <f t="shared" si="0"/>
        <v>16360627</v>
      </c>
      <c r="T73" s="356">
        <f>SUM(T5,T11,T14,T21,T28,T29,T31,T40,T43,T48,T51,T54,T60)</f>
        <v>16624695</v>
      </c>
      <c r="U73" s="356">
        <f>SUM(U4,U10,U14,U20,U28,U29,U31,U39,U42,U47,U51,U54,U59)</f>
        <v>18648189</v>
      </c>
      <c r="V73" s="45">
        <f>SUM(V4,V10,V13,V20,V28:V30,V39,V42,V47,V51,V54,V59)</f>
        <v>15934888</v>
      </c>
      <c r="W73" s="45">
        <f>SUM(W4,W10,W13,W20,W28:W30,W39,W42,W47,W51,W54,W59)</f>
        <v>15993293</v>
      </c>
      <c r="X73" s="45">
        <f>SUM(X4,X10,X13,X20,X28:X30,X39,X42,X47,X50,X54,X59)</f>
        <v>14044305</v>
      </c>
      <c r="Y73" s="61">
        <f>SUM(Y4,Y10,Y13,Y20,Y28:Y30,Y39,Y42,Y47,Y50,Y54,Y59)</f>
        <v>13591599</v>
      </c>
      <c r="Z73" s="45">
        <f>SUM(Z4,Z10,Z13,Z20,Z28:Z30,Z39,Z42,Z47,Z50,Z54,Z59)</f>
        <v>13727171</v>
      </c>
      <c r="AA73" s="35">
        <f aca="true" t="shared" si="1" ref="AA73:AF73">SUM(AA4,AA10,AA13,AA20,AA28:AA30,AA39,AA42,AA47,AA50,AA54,AA59)</f>
        <v>13411438</v>
      </c>
      <c r="AB73" s="45">
        <f t="shared" si="1"/>
        <v>13625633</v>
      </c>
      <c r="AC73" s="45">
        <f t="shared" si="1"/>
        <v>13376835</v>
      </c>
      <c r="AD73" s="45">
        <f t="shared" si="1"/>
        <v>13400924</v>
      </c>
      <c r="AE73" s="45">
        <f t="shared" si="1"/>
        <v>13080090</v>
      </c>
      <c r="AF73" s="61">
        <f t="shared" si="1"/>
        <v>13065381</v>
      </c>
      <c r="AG73" s="45">
        <f>SUM(AG4,AG10,AG13,AG20,AG28:AG30,AG39,AG42,AG47,AG50,AG54,AG59)</f>
        <v>13077797</v>
      </c>
      <c r="AH73" s="35">
        <v>13112566</v>
      </c>
      <c r="AI73" s="35">
        <v>13125052</v>
      </c>
      <c r="AJ73" s="45">
        <v>13114562</v>
      </c>
      <c r="AK73" s="45">
        <v>13114866</v>
      </c>
      <c r="AL73" s="45">
        <v>13114642</v>
      </c>
      <c r="AM73" s="516">
        <v>11032546</v>
      </c>
      <c r="AN73" s="92"/>
    </row>
    <row r="74" spans="2:40" ht="14.25" thickBot="1">
      <c r="B74" s="24"/>
      <c r="C74" s="25" t="s">
        <v>72</v>
      </c>
      <c r="D74" s="356">
        <f aca="true" t="shared" si="2" ref="D74:S74">SUM(D6:D9,D12,D15:D19,D22:D27,D32:D38,D41,D44:D46,D49,D52:D53,D57:D58,D61,D63:D71)</f>
        <v>3129114</v>
      </c>
      <c r="E74" s="356">
        <f t="shared" si="2"/>
        <v>3624849</v>
      </c>
      <c r="F74" s="356">
        <f t="shared" si="2"/>
        <v>3745679</v>
      </c>
      <c r="G74" s="356">
        <f t="shared" si="2"/>
        <v>4149950</v>
      </c>
      <c r="H74" s="356">
        <f t="shared" si="2"/>
        <v>5914823</v>
      </c>
      <c r="I74" s="356">
        <f t="shared" si="2"/>
        <v>7674589</v>
      </c>
      <c r="J74" s="356">
        <f t="shared" si="2"/>
        <v>7623325</v>
      </c>
      <c r="K74" s="356">
        <f t="shared" si="2"/>
        <v>7572102</v>
      </c>
      <c r="L74" s="356">
        <f t="shared" si="2"/>
        <v>7654227</v>
      </c>
      <c r="M74" s="356">
        <f t="shared" si="2"/>
        <v>7753521</v>
      </c>
      <c r="N74" s="356">
        <f t="shared" si="2"/>
        <v>7804606</v>
      </c>
      <c r="O74" s="356">
        <f t="shared" si="2"/>
        <v>7660456</v>
      </c>
      <c r="P74" s="356">
        <f t="shared" si="2"/>
        <v>7516163</v>
      </c>
      <c r="Q74" s="356">
        <f t="shared" si="2"/>
        <v>7477645</v>
      </c>
      <c r="R74" s="356">
        <f t="shared" si="2"/>
        <v>7494272</v>
      </c>
      <c r="S74" s="356">
        <f t="shared" si="2"/>
        <v>7378494</v>
      </c>
      <c r="T74" s="356">
        <f>SUM(T6:T9,T12,T15:T19,T22:T27,T32:T38,T41,T44:T46,T49,T52:T53,T61,T63:T71)</f>
        <v>6919831</v>
      </c>
      <c r="U74" s="356">
        <f>SUM(U15:U19,U32:U38,U52:U53,U62,U67:U71)</f>
        <v>2784670</v>
      </c>
      <c r="V74" s="45">
        <f>SUM(V19,V52:V53,V62,V67:V71)</f>
        <v>1312278</v>
      </c>
      <c r="W74" s="45">
        <f>SUM(W19,W52:W53,W62,W67:W71)</f>
        <v>1282706</v>
      </c>
      <c r="X74" s="45">
        <f>SUM(X19,X62,X67:X71)</f>
        <v>1172549</v>
      </c>
      <c r="Y74" s="61">
        <f>SUM(Y19,Y62,Y67:Y71)</f>
        <v>1254600</v>
      </c>
      <c r="Z74" s="45">
        <f>SUM(Z62,Z67:Z71)</f>
        <v>1094420</v>
      </c>
      <c r="AA74" s="35">
        <f aca="true" t="shared" si="3" ref="AA74:AF74">SUM(AA62,AA67:AA71)</f>
        <v>1145237</v>
      </c>
      <c r="AB74" s="45">
        <f t="shared" si="3"/>
        <v>1245562</v>
      </c>
      <c r="AC74" s="45">
        <f t="shared" si="3"/>
        <v>1284751</v>
      </c>
      <c r="AD74" s="45">
        <f t="shared" si="3"/>
        <v>1028360</v>
      </c>
      <c r="AE74" s="45">
        <f t="shared" si="3"/>
        <v>1028435</v>
      </c>
      <c r="AF74" s="61">
        <f t="shared" si="3"/>
        <v>1028508</v>
      </c>
      <c r="AG74" s="45">
        <f>SUM(AG62,AG67:AG71)</f>
        <v>1028585</v>
      </c>
      <c r="AH74" s="35">
        <v>1028638</v>
      </c>
      <c r="AI74" s="35">
        <v>1028691</v>
      </c>
      <c r="AJ74" s="45">
        <v>1028730</v>
      </c>
      <c r="AK74" s="45">
        <v>1028766</v>
      </c>
      <c r="AL74" s="45">
        <v>1028800</v>
      </c>
      <c r="AM74" s="516">
        <v>1028814</v>
      </c>
      <c r="AN74" s="92"/>
    </row>
    <row r="75" spans="2:40" ht="14.25" thickBot="1">
      <c r="B75" s="22"/>
      <c r="C75" s="23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44"/>
      <c r="W75" s="44"/>
      <c r="X75" s="44"/>
      <c r="Y75" s="60"/>
      <c r="Z75" s="44"/>
      <c r="AA75" s="34"/>
      <c r="AB75" s="418"/>
      <c r="AC75" s="44"/>
      <c r="AD75" s="44"/>
      <c r="AE75" s="44"/>
      <c r="AF75" s="60"/>
      <c r="AG75" s="44"/>
      <c r="AH75" s="34"/>
      <c r="AI75" s="34"/>
      <c r="AJ75" s="44"/>
      <c r="AK75" s="44"/>
      <c r="AL75" s="44"/>
      <c r="AM75" s="517"/>
      <c r="AN75" s="91"/>
    </row>
    <row r="76" spans="2:40" ht="14.25" thickBot="1">
      <c r="B76" s="24"/>
      <c r="C76" s="25" t="s">
        <v>73</v>
      </c>
      <c r="D76" s="356">
        <f aca="true" t="shared" si="4" ref="D76:S76">SUM(D73:D74)</f>
        <v>9398055</v>
      </c>
      <c r="E76" s="356">
        <f t="shared" si="4"/>
        <v>10480105</v>
      </c>
      <c r="F76" s="356">
        <f t="shared" si="4"/>
        <v>10891398</v>
      </c>
      <c r="G76" s="356">
        <f t="shared" si="4"/>
        <v>11295593</v>
      </c>
      <c r="H76" s="356">
        <f t="shared" si="4"/>
        <v>17391994</v>
      </c>
      <c r="I76" s="356">
        <f t="shared" si="4"/>
        <v>23192897</v>
      </c>
      <c r="J76" s="356">
        <f t="shared" si="4"/>
        <v>23372085</v>
      </c>
      <c r="K76" s="356">
        <f t="shared" si="4"/>
        <v>23469701</v>
      </c>
      <c r="L76" s="356">
        <f t="shared" si="4"/>
        <v>23681587</v>
      </c>
      <c r="M76" s="356">
        <f t="shared" si="4"/>
        <v>23889039</v>
      </c>
      <c r="N76" s="356">
        <f t="shared" si="4"/>
        <v>23991307</v>
      </c>
      <c r="O76" s="356">
        <f t="shared" si="4"/>
        <v>23880952</v>
      </c>
      <c r="P76" s="356">
        <f t="shared" si="4"/>
        <v>23774439</v>
      </c>
      <c r="Q76" s="356">
        <f t="shared" si="4"/>
        <v>23861272</v>
      </c>
      <c r="R76" s="356">
        <f t="shared" si="4"/>
        <v>23833431</v>
      </c>
      <c r="S76" s="356">
        <f t="shared" si="4"/>
        <v>23739121</v>
      </c>
      <c r="T76" s="356">
        <f>SUM(T73,T74)</f>
        <v>23544526</v>
      </c>
      <c r="U76" s="356">
        <f aca="true" t="shared" si="5" ref="U76:Z76">SUM(U73:U74)</f>
        <v>21432859</v>
      </c>
      <c r="V76" s="45">
        <f t="shared" si="5"/>
        <v>17247166</v>
      </c>
      <c r="W76" s="45">
        <f t="shared" si="5"/>
        <v>17275999</v>
      </c>
      <c r="X76" s="45">
        <f t="shared" si="5"/>
        <v>15216854</v>
      </c>
      <c r="Y76" s="61">
        <f t="shared" si="5"/>
        <v>14846199</v>
      </c>
      <c r="Z76" s="45">
        <f t="shared" si="5"/>
        <v>14821591</v>
      </c>
      <c r="AA76" s="35">
        <f aca="true" t="shared" si="6" ref="AA76:AF76">SUM(AA73:AA74)</f>
        <v>14556675</v>
      </c>
      <c r="AB76" s="45">
        <f t="shared" si="6"/>
        <v>14871195</v>
      </c>
      <c r="AC76" s="45">
        <f t="shared" si="6"/>
        <v>14661586</v>
      </c>
      <c r="AD76" s="45">
        <f t="shared" si="6"/>
        <v>14429284</v>
      </c>
      <c r="AE76" s="45">
        <f t="shared" si="6"/>
        <v>14108525</v>
      </c>
      <c r="AF76" s="61">
        <f t="shared" si="6"/>
        <v>14093889</v>
      </c>
      <c r="AG76" s="45">
        <f>SUM(AG73:AG74)</f>
        <v>14106382</v>
      </c>
      <c r="AH76" s="35">
        <v>14141204</v>
      </c>
      <c r="AI76" s="35">
        <v>14153743</v>
      </c>
      <c r="AJ76" s="45">
        <v>14143292</v>
      </c>
      <c r="AK76" s="45">
        <v>14143632</v>
      </c>
      <c r="AL76" s="45">
        <v>14143442</v>
      </c>
      <c r="AM76" s="516">
        <v>12061360</v>
      </c>
      <c r="AN76" s="92"/>
    </row>
    <row r="78" spans="2:4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河崎　一真</dc:creator>
  <cp:keywords/>
  <dc:description/>
  <cp:lastModifiedBy>吉田　正憲</cp:lastModifiedBy>
  <cp:lastPrinted>2021-10-26T05:15:16Z</cp:lastPrinted>
  <dcterms:created xsi:type="dcterms:W3CDTF">2017-12-14T02:40:12Z</dcterms:created>
  <dcterms:modified xsi:type="dcterms:W3CDTF">2023-11-08T00:22:46Z</dcterms:modified>
  <cp:category/>
  <cp:version/>
  <cp:contentType/>
  <cp:contentStatus/>
</cp:coreProperties>
</file>