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60" activeTab="0"/>
  </bookViews>
  <sheets>
    <sheet name="10　母子福祉施設" sheetId="1" r:id="rId1"/>
  </sheets>
  <definedNames>
    <definedName name="_xlnm._FilterDatabase" localSheetId="0" hidden="1">'10　母子福祉施設'!$A$9:$I$10</definedName>
    <definedName name="_xlnm.Print_Area" localSheetId="0">'10　母子福祉施設'!$A$1:$I$10</definedName>
  </definedNames>
  <calcPr fullCalcOnLoad="1"/>
</workbook>
</file>

<file path=xl/sharedStrings.xml><?xml version="1.0" encoding="utf-8"?>
<sst xmlns="http://schemas.openxmlformats.org/spreadsheetml/2006/main" count="74" uniqueCount="69">
  <si>
    <t>施設名</t>
  </si>
  <si>
    <t>施設カナ名</t>
  </si>
  <si>
    <t>電話番号</t>
  </si>
  <si>
    <t>設置者</t>
  </si>
  <si>
    <t>開設年月日</t>
  </si>
  <si>
    <t>定員</t>
  </si>
  <si>
    <t>備考</t>
  </si>
  <si>
    <t>山口県</t>
  </si>
  <si>
    <t>山口市</t>
  </si>
  <si>
    <t>分類略称</t>
  </si>
  <si>
    <t>35203</t>
  </si>
  <si>
    <t>施設数</t>
  </si>
  <si>
    <t>（公立）</t>
  </si>
  <si>
    <t>（私立）</t>
  </si>
  <si>
    <t>施設長</t>
  </si>
  <si>
    <t>所在地</t>
  </si>
  <si>
    <t>住所（大字・町名以下）</t>
  </si>
  <si>
    <t>設置者区分</t>
  </si>
  <si>
    <t>設置主体別内訳</t>
  </si>
  <si>
    <t>国</t>
  </si>
  <si>
    <t>社会福祉法人</t>
  </si>
  <si>
    <t>県</t>
  </si>
  <si>
    <t>市町</t>
  </si>
  <si>
    <t>組合その他</t>
  </si>
  <si>
    <t>社団・財団法人</t>
  </si>
  <si>
    <t>その他法人</t>
  </si>
  <si>
    <t>個人</t>
  </si>
  <si>
    <t>（施設数計）</t>
  </si>
  <si>
    <t>市町別保健福祉施設等一覧用計算</t>
  </si>
  <si>
    <t>施設等調書用計算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</si>
  <si>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</si>
  <si>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</si>
  <si>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</si>
  <si>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</si>
  <si>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</si>
  <si>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</si>
  <si>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</si>
  <si>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</si>
  <si>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</si>
  <si>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</si>
  <si>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</si>
  <si>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</si>
  <si>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</si>
  <si>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市計</t>
  </si>
  <si>
    <t>美東町</t>
  </si>
  <si>
    <t>秋芳町</t>
  </si>
  <si>
    <t>阿東町</t>
  </si>
  <si>
    <t>町計</t>
  </si>
  <si>
    <t>県計</t>
  </si>
  <si>
    <t>経営者</t>
  </si>
  <si>
    <t>市町コード</t>
  </si>
  <si>
    <t>市町名</t>
  </si>
  <si>
    <t>大島郡周防大島町</t>
  </si>
  <si>
    <t>玖珂郡和木町</t>
  </si>
  <si>
    <t>熊毛郡上関町</t>
  </si>
  <si>
    <t>熊毛郡田布施町</t>
  </si>
  <si>
    <t>熊毛郡平生町</t>
  </si>
  <si>
    <t>阿武郡阿武町</t>
  </si>
  <si>
    <t>永田禮子</t>
  </si>
  <si>
    <t>郵便
番号</t>
  </si>
  <si>
    <t>083-
923-2490</t>
  </si>
  <si>
    <t>昭和46年度開設</t>
  </si>
  <si>
    <t>山口県
母子寡婦
福祉連合会</t>
  </si>
  <si>
    <t>10　母子・父子福祉施設</t>
  </si>
  <si>
    <t>山口県母子・父子
福祉センター</t>
  </si>
  <si>
    <t>母子父子センター</t>
  </si>
  <si>
    <t>ﾔﾏｸﾞﾁｹﾝﾎﾞｼﾌｼﾌｸｼｾﾝﾀｰ</t>
  </si>
  <si>
    <t>753-0814</t>
  </si>
  <si>
    <t>吉敷下東三丁目１－１山口県総合保健会館２階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</si>
</sst>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[$-411]ggge&quot;年&quot;m&quot;月&quot;d&quot;日&quot;;@"/>
    <numFmt numFmtId="186" formatCode="yyyymmdd"/>
    <numFmt numFmtId="187" formatCode="#,##0_ "/>
    <numFmt numFmtId="188" formatCode="[$-411]ge\.mm\.dd"/>
    <numFmt numFmtId="189" formatCode="&quot;下関市&quot;\&amp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>
        <color rgb="FFC0C0C0"/>
      </right>
      <top style="thin"/>
      <bottom style="thin"/>
    </border>
    <border>
      <left style="thin">
        <color rgb="FFC0C0C0"/>
      </left>
      <right style="thin">
        <color rgb="FFC0C0C0"/>
      </right>
      <top style="thin"/>
      <bottom style="thin"/>
    </border>
    <border>
      <left style="thin">
        <color rgb="FFC0C0C0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C0C0C0"/>
      </right>
      <top>
        <color indexed="63"/>
      </top>
      <bottom style="thin"/>
    </border>
    <border>
      <left style="thin">
        <color rgb="FFC0C0C0"/>
      </left>
      <right style="thin">
        <color rgb="FFC0C0C0"/>
      </right>
      <top>
        <color indexed="63"/>
      </top>
      <bottom style="thin"/>
    </border>
    <border>
      <left style="thin">
        <color rgb="FFC0C0C0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 style="thin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9" fillId="33" borderId="10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vertical="center"/>
    </xf>
    <xf numFmtId="0" fontId="8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vertical="center"/>
    </xf>
    <xf numFmtId="0" fontId="6" fillId="33" borderId="2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vertical="center"/>
    </xf>
    <xf numFmtId="0" fontId="9" fillId="6" borderId="32" xfId="61" applyFont="1" applyFill="1" applyBorder="1" applyAlignment="1">
      <alignment horizontal="center" vertical="center"/>
      <protection/>
    </xf>
    <xf numFmtId="0" fontId="9" fillId="6" borderId="33" xfId="61" applyFont="1" applyFill="1" applyBorder="1" applyAlignment="1">
      <alignment horizontal="center" vertical="center"/>
      <protection/>
    </xf>
    <xf numFmtId="0" fontId="9" fillId="6" borderId="33" xfId="61" applyFont="1" applyFill="1" applyBorder="1" applyAlignment="1">
      <alignment horizontal="center" vertical="center" wrapText="1"/>
      <protection/>
    </xf>
    <xf numFmtId="0" fontId="9" fillId="6" borderId="34" xfId="61" applyFont="1" applyFill="1" applyBorder="1" applyAlignment="1">
      <alignment horizontal="center" vertical="center"/>
      <protection/>
    </xf>
    <xf numFmtId="49" fontId="9" fillId="6" borderId="35" xfId="61" applyNumberFormat="1" applyFont="1" applyFill="1" applyBorder="1" applyAlignment="1">
      <alignment horizontal="center" vertical="center" wrapText="1"/>
      <protection/>
    </xf>
    <xf numFmtId="49" fontId="9" fillId="6" borderId="36" xfId="61" applyNumberFormat="1" applyFont="1" applyFill="1" applyBorder="1" applyAlignment="1">
      <alignment horizontal="center" vertical="center" wrapText="1"/>
      <protection/>
    </xf>
    <xf numFmtId="0" fontId="9" fillId="6" borderId="36" xfId="61" applyFont="1" applyFill="1" applyBorder="1" applyAlignment="1">
      <alignment horizontal="center" vertical="center"/>
      <protection/>
    </xf>
    <xf numFmtId="49" fontId="9" fillId="6" borderId="37" xfId="61" applyNumberFormat="1" applyFont="1" applyFill="1" applyBorder="1" applyAlignment="1">
      <alignment horizontal="center" vertical="center" wrapText="1"/>
      <protection/>
    </xf>
    <xf numFmtId="0" fontId="46" fillId="33" borderId="0" xfId="0" applyFont="1" applyFill="1" applyAlignment="1">
      <alignment vertical="center"/>
    </xf>
    <xf numFmtId="0" fontId="9" fillId="33" borderId="38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9" fillId="33" borderId="39" xfId="0" applyFont="1" applyFill="1" applyBorder="1" applyAlignment="1">
      <alignment horizontal="right" vertical="center"/>
    </xf>
    <xf numFmtId="0" fontId="9" fillId="33" borderId="40" xfId="0" applyFont="1" applyFill="1" applyBorder="1" applyAlignment="1">
      <alignment vertical="center"/>
    </xf>
    <xf numFmtId="0" fontId="9" fillId="6" borderId="41" xfId="61" applyFont="1" applyFill="1" applyBorder="1" applyAlignment="1">
      <alignment horizontal="center" vertical="center"/>
      <protection/>
    </xf>
    <xf numFmtId="0" fontId="47" fillId="0" borderId="32" xfId="61" applyFont="1" applyFill="1" applyBorder="1" applyAlignment="1">
      <alignment horizontal="distributed" vertical="center" wrapText="1"/>
      <protection/>
    </xf>
    <xf numFmtId="0" fontId="47" fillId="0" borderId="33" xfId="61" applyFont="1" applyFill="1" applyBorder="1" applyAlignment="1">
      <alignment horizontal="distributed" vertical="center" wrapText="1"/>
      <protection/>
    </xf>
    <xf numFmtId="0" fontId="47" fillId="0" borderId="33" xfId="61" applyFont="1" applyFill="1" applyBorder="1" applyAlignment="1">
      <alignment horizontal="left" vertical="center" wrapText="1"/>
      <protection/>
    </xf>
    <xf numFmtId="185" fontId="47" fillId="0" borderId="33" xfId="61" applyNumberFormat="1" applyFont="1" applyFill="1" applyBorder="1" applyAlignment="1">
      <alignment horizontal="center" vertical="center" shrinkToFit="1"/>
      <protection/>
    </xf>
    <xf numFmtId="0" fontId="47" fillId="0" borderId="34" xfId="61" applyFont="1" applyFill="1" applyBorder="1" applyAlignment="1">
      <alignment horizontal="left" vertical="center" wrapText="1"/>
      <protection/>
    </xf>
    <xf numFmtId="0" fontId="47" fillId="0" borderId="41" xfId="61" applyFont="1" applyFill="1" applyBorder="1" applyAlignment="1">
      <alignment horizontal="left" vertical="center" wrapText="1"/>
      <protection/>
    </xf>
    <xf numFmtId="49" fontId="47" fillId="0" borderId="42" xfId="61" applyNumberFormat="1" applyFont="1" applyFill="1" applyBorder="1" applyAlignment="1">
      <alignment horizontal="left" vertical="center" wrapText="1"/>
      <protection/>
    </xf>
    <xf numFmtId="49" fontId="47" fillId="0" borderId="43" xfId="61" applyNumberFormat="1" applyFont="1" applyFill="1" applyBorder="1" applyAlignment="1">
      <alignment horizontal="left" vertical="center" wrapText="1"/>
      <protection/>
    </xf>
    <xf numFmtId="0" fontId="47" fillId="0" borderId="43" xfId="61" applyFont="1" applyFill="1" applyBorder="1" applyAlignment="1">
      <alignment horizontal="left" vertical="center" wrapText="1"/>
      <protection/>
    </xf>
    <xf numFmtId="0" fontId="47" fillId="0" borderId="43" xfId="0" applyFont="1" applyFill="1" applyBorder="1" applyAlignment="1">
      <alignment vertical="center"/>
    </xf>
    <xf numFmtId="0" fontId="47" fillId="0" borderId="44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0" sqref="A10:IV10"/>
    </sheetView>
  </sheetViews>
  <sheetFormatPr defaultColWidth="39.375" defaultRowHeight="13.5"/>
  <cols>
    <col min="1" max="1" width="16.25390625" style="1" customWidth="1"/>
    <col min="2" max="2" width="15.125" style="1" customWidth="1"/>
    <col min="3" max="3" width="16.25390625" style="1" customWidth="1"/>
    <col min="4" max="4" width="11.25390625" style="1" customWidth="1"/>
    <col min="5" max="5" width="15.00390625" style="1" customWidth="1"/>
    <col min="6" max="6" width="5.625" style="1" customWidth="1"/>
    <col min="7" max="7" width="11.875" style="1" customWidth="1"/>
    <col min="8" max="8" width="8.125" style="1" customWidth="1"/>
    <col min="9" max="9" width="11.875" style="1" customWidth="1"/>
    <col min="10" max="10" width="9.75390625" style="1" bestFit="1" customWidth="1"/>
    <col min="11" max="12" width="10.50390625" style="1" bestFit="1" customWidth="1"/>
    <col min="13" max="13" width="18.875" style="1" bestFit="1" customWidth="1"/>
    <col min="14" max="14" width="16.25390625" style="1" bestFit="1" customWidth="1"/>
    <col min="15" max="15" width="9.625" style="1" customWidth="1"/>
    <col min="16" max="16" width="12.125" style="1" customWidth="1"/>
    <col min="17" max="17" width="12.625" style="1" customWidth="1"/>
    <col min="18" max="16384" width="39.375" style="1" customWidth="1"/>
  </cols>
  <sheetData>
    <row r="2" ht="12.75">
      <c r="A2" s="43" t="s">
        <v>63</v>
      </c>
    </row>
    <row r="5" spans="1:16" s="3" customFormat="1" ht="13.5" customHeight="1">
      <c r="A5" s="2"/>
      <c r="B5" s="45" t="str">
        <f>"〔施設"&amp;C6&amp;"（公立"&amp;C7&amp;"、"&amp;"私立"&amp;C8&amp;"）〕"</f>
        <v>〔施設1（公立1、私立0）〕</v>
      </c>
      <c r="C5" s="45"/>
      <c r="D5" s="4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3" customFormat="1" ht="13.5" customHeight="1">
      <c r="A6" s="4"/>
      <c r="B6" s="5" t="s">
        <v>11</v>
      </c>
      <c r="C6" s="6">
        <f>C7+C8</f>
        <v>1</v>
      </c>
      <c r="D6" s="44"/>
      <c r="E6" s="45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3" customFormat="1" ht="13.5" customHeight="1">
      <c r="A7" s="4"/>
      <c r="B7" s="5" t="s">
        <v>12</v>
      </c>
      <c r="C7" s="6">
        <f>COUNTIF($O$10:$O$10,B7)</f>
        <v>1</v>
      </c>
      <c r="D7" s="44"/>
      <c r="E7" s="45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3" customFormat="1" ht="13.5" customHeight="1">
      <c r="A8" s="4"/>
      <c r="B8" s="7" t="s">
        <v>13</v>
      </c>
      <c r="C8" s="8">
        <f>COUNTIF($O$10:$O$10,B8)</f>
        <v>0</v>
      </c>
      <c r="D8" s="46"/>
      <c r="E8" s="47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42" customHeight="1">
      <c r="A9" s="35" t="s">
        <v>0</v>
      </c>
      <c r="B9" s="36" t="s">
        <v>3</v>
      </c>
      <c r="C9" s="36" t="s">
        <v>49</v>
      </c>
      <c r="D9" s="36" t="s">
        <v>14</v>
      </c>
      <c r="E9" s="36" t="s">
        <v>15</v>
      </c>
      <c r="F9" s="37" t="s">
        <v>59</v>
      </c>
      <c r="G9" s="36" t="s">
        <v>4</v>
      </c>
      <c r="H9" s="38" t="s">
        <v>2</v>
      </c>
      <c r="I9" s="48" t="s">
        <v>6</v>
      </c>
      <c r="J9" s="39" t="s">
        <v>9</v>
      </c>
      <c r="K9" s="40" t="s">
        <v>50</v>
      </c>
      <c r="L9" s="40" t="s">
        <v>51</v>
      </c>
      <c r="M9" s="40" t="s">
        <v>16</v>
      </c>
      <c r="N9" s="41" t="s">
        <v>1</v>
      </c>
      <c r="O9" s="40" t="s">
        <v>17</v>
      </c>
      <c r="P9" s="42" t="s">
        <v>18</v>
      </c>
    </row>
    <row r="10" spans="1:16" s="60" customFormat="1" ht="52.5" customHeight="1">
      <c r="A10" s="49" t="s">
        <v>64</v>
      </c>
      <c r="B10" s="50" t="s">
        <v>7</v>
      </c>
      <c r="C10" s="50" t="s">
        <v>62</v>
      </c>
      <c r="D10" s="50" t="s">
        <v>58</v>
      </c>
      <c r="E10" s="51" t="str">
        <f>L10&amp;M10</f>
        <v>山口市吉敷下東三丁目１－１山口県総合保健会館２階</v>
      </c>
      <c r="F10" s="51" t="s">
        <v>67</v>
      </c>
      <c r="G10" s="52" t="s">
        <v>61</v>
      </c>
      <c r="H10" s="53" t="s">
        <v>60</v>
      </c>
      <c r="I10" s="54"/>
      <c r="J10" s="55" t="s">
        <v>65</v>
      </c>
      <c r="K10" s="56" t="s">
        <v>10</v>
      </c>
      <c r="L10" s="56" t="s">
        <v>8</v>
      </c>
      <c r="M10" s="57" t="s">
        <v>68</v>
      </c>
      <c r="N10" s="57" t="s">
        <v>66</v>
      </c>
      <c r="O10" s="58" t="str">
        <f>IF(P10="","",IF(OR(P10="国",P10="県",P10="市町",P10="組合その他"),"（公立）","（私立）"))</f>
        <v>（公立）</v>
      </c>
      <c r="P10" s="59" t="s">
        <v>21</v>
      </c>
    </row>
    <row r="11" ht="12.75">
      <c r="A11" s="3">
        <f>COUNTA(A10:A10)</f>
        <v>1</v>
      </c>
    </row>
    <row r="12" spans="1:13" ht="13.5" thickBot="1">
      <c r="A12" s="9" t="s">
        <v>27</v>
      </c>
      <c r="C12" s="10" t="s">
        <v>28</v>
      </c>
      <c r="M12" s="10" t="s">
        <v>29</v>
      </c>
    </row>
    <row r="13" spans="3:16" ht="13.5" thickTop="1">
      <c r="C13" s="11" t="s">
        <v>30</v>
      </c>
      <c r="D13" s="12">
        <f aca="true" t="shared" si="0" ref="D13:D25">COUNTIF($L$10:$L$10,C13)</f>
        <v>0</v>
      </c>
      <c r="M13" s="13"/>
      <c r="N13" s="14" t="s">
        <v>18</v>
      </c>
      <c r="O13" s="14" t="s">
        <v>11</v>
      </c>
      <c r="P13" s="15" t="s">
        <v>5</v>
      </c>
    </row>
    <row r="14" spans="3:16" ht="12.75">
      <c r="C14" s="16" t="s">
        <v>31</v>
      </c>
      <c r="D14" s="17">
        <f t="shared" si="0"/>
        <v>0</v>
      </c>
      <c r="M14" s="61" t="s">
        <v>12</v>
      </c>
      <c r="N14" s="18" t="s">
        <v>19</v>
      </c>
      <c r="O14" s="18">
        <f aca="true" t="shared" si="1" ref="O14:O21">COUNTIF($P$10:$P$10,N14)</f>
        <v>0</v>
      </c>
      <c r="P14" s="19" t="e">
        <f>SUMIF($P$10:$P$10,N14,#REF!)</f>
        <v>#REF!</v>
      </c>
    </row>
    <row r="15" spans="3:16" ht="12.75">
      <c r="C15" s="16" t="s">
        <v>32</v>
      </c>
      <c r="D15" s="17">
        <f t="shared" si="0"/>
        <v>1</v>
      </c>
      <c r="M15" s="62"/>
      <c r="N15" s="18" t="s">
        <v>21</v>
      </c>
      <c r="O15" s="18">
        <f t="shared" si="1"/>
        <v>1</v>
      </c>
      <c r="P15" s="19" t="e">
        <f>SUMIF($P$10:$P$10,N15,#REF!)</f>
        <v>#REF!</v>
      </c>
    </row>
    <row r="16" spans="3:16" ht="12.75">
      <c r="C16" s="16" t="s">
        <v>33</v>
      </c>
      <c r="D16" s="17">
        <f t="shared" si="0"/>
        <v>0</v>
      </c>
      <c r="M16" s="62"/>
      <c r="N16" s="18" t="s">
        <v>22</v>
      </c>
      <c r="O16" s="18">
        <f t="shared" si="1"/>
        <v>0</v>
      </c>
      <c r="P16" s="19" t="e">
        <f>SUMIF($P$10:$P$10,N16,#REF!)</f>
        <v>#REF!</v>
      </c>
    </row>
    <row r="17" spans="3:16" ht="13.5" thickBot="1">
      <c r="C17" s="16" t="s">
        <v>34</v>
      </c>
      <c r="D17" s="17">
        <f t="shared" si="0"/>
        <v>0</v>
      </c>
      <c r="M17" s="63"/>
      <c r="N17" s="20" t="s">
        <v>23</v>
      </c>
      <c r="O17" s="20">
        <f t="shared" si="1"/>
        <v>0</v>
      </c>
      <c r="P17" s="21" t="e">
        <f>SUMIF($P$10:$P$10,N17,#REF!)</f>
        <v>#REF!</v>
      </c>
    </row>
    <row r="18" spans="3:16" ht="13.5" thickTop="1">
      <c r="C18" s="16" t="s">
        <v>35</v>
      </c>
      <c r="D18" s="17">
        <f t="shared" si="0"/>
        <v>0</v>
      </c>
      <c r="M18" s="62" t="s">
        <v>13</v>
      </c>
      <c r="N18" s="22" t="s">
        <v>20</v>
      </c>
      <c r="O18" s="22">
        <f t="shared" si="1"/>
        <v>0</v>
      </c>
      <c r="P18" s="23" t="e">
        <f>SUMIF($P$10:$P$10,N18,#REF!)</f>
        <v>#REF!</v>
      </c>
    </row>
    <row r="19" spans="3:16" ht="12.75">
      <c r="C19" s="16" t="s">
        <v>36</v>
      </c>
      <c r="D19" s="17">
        <f t="shared" si="0"/>
        <v>0</v>
      </c>
      <c r="M19" s="62"/>
      <c r="N19" s="18" t="s">
        <v>24</v>
      </c>
      <c r="O19" s="18">
        <f t="shared" si="1"/>
        <v>0</v>
      </c>
      <c r="P19" s="19" t="e">
        <f>SUMIF($P$10:$P$10,N19,#REF!)</f>
        <v>#REF!</v>
      </c>
    </row>
    <row r="20" spans="3:16" ht="12.75">
      <c r="C20" s="16" t="s">
        <v>37</v>
      </c>
      <c r="D20" s="17">
        <f t="shared" si="0"/>
        <v>0</v>
      </c>
      <c r="M20" s="62"/>
      <c r="N20" s="18" t="s">
        <v>25</v>
      </c>
      <c r="O20" s="18">
        <f t="shared" si="1"/>
        <v>0</v>
      </c>
      <c r="P20" s="19" t="e">
        <f>SUMIF($P$10:$P$10,N20,#REF!)</f>
        <v>#REF!</v>
      </c>
    </row>
    <row r="21" spans="3:16" ht="13.5" thickBot="1">
      <c r="C21" s="16" t="s">
        <v>38</v>
      </c>
      <c r="D21" s="17">
        <f t="shared" si="0"/>
        <v>0</v>
      </c>
      <c r="M21" s="64"/>
      <c r="N21" s="24" t="s">
        <v>26</v>
      </c>
      <c r="O21" s="24">
        <f t="shared" si="1"/>
        <v>0</v>
      </c>
      <c r="P21" s="25" t="e">
        <f>SUMIF($P$10:$P$10,N21,#REF!)</f>
        <v>#REF!</v>
      </c>
    </row>
    <row r="22" spans="3:16" ht="13.5" thickTop="1">
      <c r="C22" s="16" t="s">
        <v>39</v>
      </c>
      <c r="D22" s="17">
        <f t="shared" si="0"/>
        <v>0</v>
      </c>
      <c r="O22" s="26">
        <f>SUM(O14:O21)</f>
        <v>1</v>
      </c>
      <c r="P22" s="26" t="e">
        <f>SUM(P14:P21)</f>
        <v>#REF!</v>
      </c>
    </row>
    <row r="23" spans="3:4" ht="12.75">
      <c r="C23" s="16" t="s">
        <v>40</v>
      </c>
      <c r="D23" s="17">
        <f t="shared" si="0"/>
        <v>0</v>
      </c>
    </row>
    <row r="24" spans="3:4" ht="12.75">
      <c r="C24" s="16" t="s">
        <v>41</v>
      </c>
      <c r="D24" s="17">
        <f t="shared" si="0"/>
        <v>0</v>
      </c>
    </row>
    <row r="25" spans="3:4" ht="13.5" thickBot="1">
      <c r="C25" s="27" t="s">
        <v>42</v>
      </c>
      <c r="D25" s="28">
        <f t="shared" si="0"/>
        <v>0</v>
      </c>
    </row>
    <row r="26" spans="3:4" ht="13.5" thickBot="1" thickTop="1">
      <c r="C26" s="29" t="s">
        <v>43</v>
      </c>
      <c r="D26" s="30">
        <f>SUM(D13:D25)</f>
        <v>1</v>
      </c>
    </row>
    <row r="27" spans="1:16" s="3" customFormat="1" ht="13.5" customHeight="1" thickTop="1">
      <c r="A27" s="1"/>
      <c r="B27" s="1"/>
      <c r="C27" s="31" t="s">
        <v>52</v>
      </c>
      <c r="D27" s="32">
        <f aca="true" t="shared" si="2" ref="D27:D35">COUNTIF($L$10:$L$10,C27)</f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3" customFormat="1" ht="13.5" customHeight="1">
      <c r="A28" s="1"/>
      <c r="B28" s="1"/>
      <c r="C28" s="16" t="s">
        <v>53</v>
      </c>
      <c r="D28" s="17">
        <f t="shared" si="2"/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3" customFormat="1" ht="13.5" customHeight="1">
      <c r="A29" s="1"/>
      <c r="B29" s="1"/>
      <c r="C29" s="16" t="s">
        <v>54</v>
      </c>
      <c r="D29" s="17">
        <f t="shared" si="2"/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s="3" customFormat="1" ht="13.5" customHeight="1">
      <c r="A30" s="1"/>
      <c r="B30" s="1"/>
      <c r="C30" s="16" t="s">
        <v>55</v>
      </c>
      <c r="D30" s="17">
        <f t="shared" si="2"/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s="3" customFormat="1" ht="13.5" customHeight="1">
      <c r="A31" s="1"/>
      <c r="B31" s="1"/>
      <c r="C31" s="16" t="s">
        <v>56</v>
      </c>
      <c r="D31" s="17">
        <f t="shared" si="2"/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4" ht="12.75">
      <c r="C32" s="16" t="s">
        <v>44</v>
      </c>
      <c r="D32" s="17">
        <f t="shared" si="2"/>
        <v>0</v>
      </c>
    </row>
    <row r="33" spans="3:4" ht="12.75">
      <c r="C33" s="16" t="s">
        <v>45</v>
      </c>
      <c r="D33" s="17">
        <f t="shared" si="2"/>
        <v>0</v>
      </c>
    </row>
    <row r="34" spans="3:4" ht="12.75">
      <c r="C34" s="16" t="s">
        <v>57</v>
      </c>
      <c r="D34" s="17">
        <f t="shared" si="2"/>
        <v>0</v>
      </c>
    </row>
    <row r="35" spans="3:4" ht="13.5" thickBot="1">
      <c r="C35" s="27" t="s">
        <v>46</v>
      </c>
      <c r="D35" s="28">
        <f t="shared" si="2"/>
        <v>0</v>
      </c>
    </row>
    <row r="36" spans="3:4" ht="13.5" thickBot="1" thickTop="1">
      <c r="C36" s="29" t="s">
        <v>47</v>
      </c>
      <c r="D36" s="30">
        <f>SUM(D27:D35)</f>
        <v>0</v>
      </c>
    </row>
    <row r="37" spans="3:5" ht="13.5" thickBot="1" thickTop="1">
      <c r="C37" s="33" t="s">
        <v>48</v>
      </c>
      <c r="D37" s="34">
        <f>D26+D36</f>
        <v>1</v>
      </c>
      <c r="E37" s="1">
        <f>IF(D37=A11,"","おかしいぞ～？")</f>
      </c>
    </row>
    <row r="38" ht="13.5" thickTop="1"/>
  </sheetData>
  <sheetProtection/>
  <autoFilter ref="A9:I10"/>
  <mergeCells count="2">
    <mergeCell ref="M14:M17"/>
    <mergeCell ref="M18:M21"/>
  </mergeCells>
  <dataValidations count="1">
    <dataValidation type="list" allowBlank="1" showInputMessage="1" showErrorMessage="1" sqref="P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ueoka</dc:creator>
  <cp:keywords/>
  <dc:description/>
  <cp:lastModifiedBy>Administrator</cp:lastModifiedBy>
  <cp:lastPrinted>2023-05-25T11:09:49Z</cp:lastPrinted>
  <dcterms:created xsi:type="dcterms:W3CDTF">2004-04-01T04:18:14Z</dcterms:created>
  <dcterms:modified xsi:type="dcterms:W3CDTF">2023-05-25T11:10:19Z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1983305885</vt:i4>
  </property>
  <property fmtid="{D5CDD505-2E9C-101B-9397-08002B2CF9AE}" pid="3" name="_EmailSubject">
    <vt:lpwstr>保健福祉施設等名簿（平成１６年度）作成依頼について</vt:lpwstr>
  </property>
  <property fmtid="{D5CDD505-2E9C-101B-9397-08002B2CF9AE}" pid="4" name="_AuthorEmail">
    <vt:lpwstr>harada.kazumitsu@pref.yamaguchi.lg.jp</vt:lpwstr>
  </property>
  <property fmtid="{D5CDD505-2E9C-101B-9397-08002B2CF9AE}" pid="5" name="_AuthorEmailDisplayName">
    <vt:lpwstr>原田一光</vt:lpwstr>
  </property>
  <property fmtid="{D5CDD505-2E9C-101B-9397-08002B2CF9AE}" pid="6" name="_ReviewingToolsShownOnce">
    <vt:lpwstr/>
  </property>
</Properties>
</file>