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2"/>
  </bookViews>
  <sheets>
    <sheet name="選挙人名簿登録者数" sheetId="1" r:id="rId1"/>
    <sheet name="在外選挙人名簿登録者数" sheetId="2" r:id="rId2"/>
    <sheet name="選挙人名簿登録者数合計" sheetId="3" r:id="rId3"/>
  </sheets>
  <definedNames>
    <definedName name="_xlnm.Print_Area" localSheetId="1">'在外選挙人名簿登録者数'!$A$1:$G$41</definedName>
    <definedName name="_xlnm.Print_Area" localSheetId="0">'選挙人名簿登録者数'!$A$1:$G$41</definedName>
    <definedName name="_xlnm.Print_Area" localSheetId="2">'選挙人名簿登録者数合計'!$A$1:$G$41</definedName>
  </definedNames>
  <calcPr fullCalcOnLoad="1"/>
</workbook>
</file>

<file path=xl/sharedStrings.xml><?xml version="1.0" encoding="utf-8"?>
<sst xmlns="http://schemas.openxmlformats.org/spreadsheetml/2006/main" count="160" uniqueCount="42">
  <si>
    <t>下関市</t>
  </si>
  <si>
    <t>下松市</t>
  </si>
  <si>
    <t>岩国市</t>
  </si>
  <si>
    <t>光市</t>
  </si>
  <si>
    <t>長門市</t>
  </si>
  <si>
    <t>柳井市</t>
  </si>
  <si>
    <t>周防大島町</t>
  </si>
  <si>
    <t>区　　　分</t>
  </si>
  <si>
    <t>男</t>
  </si>
  <si>
    <t>女</t>
  </si>
  <si>
    <t>市計</t>
  </si>
  <si>
    <t>周南市（旧熊毛町の区域）</t>
  </si>
  <si>
    <t>大島郡</t>
  </si>
  <si>
    <t>計</t>
  </si>
  <si>
    <t>玖珂郡</t>
  </si>
  <si>
    <t>熊毛郡</t>
  </si>
  <si>
    <t>２区計</t>
  </si>
  <si>
    <t>町計</t>
  </si>
  <si>
    <t>　第２区</t>
  </si>
  <si>
    <t>　第４区</t>
  </si>
  <si>
    <t>４区計</t>
  </si>
  <si>
    <t>男</t>
  </si>
  <si>
    <t>女</t>
  </si>
  <si>
    <t>対前回増減</t>
  </si>
  <si>
    <t>計</t>
  </si>
  <si>
    <t>増　減</t>
  </si>
  <si>
    <t>現　在</t>
  </si>
  <si>
    <t>Ａ－Ｂ</t>
  </si>
  <si>
    <t>Ａ</t>
  </si>
  <si>
    <t>Ｂ</t>
  </si>
  <si>
    <t>和木町</t>
  </si>
  <si>
    <t>上関町</t>
  </si>
  <si>
    <t>田布施町</t>
  </si>
  <si>
    <t>平 生 町</t>
  </si>
  <si>
    <t>03.10.18現在</t>
  </si>
  <si>
    <t>衆議院山口県第２区及び第４区選出議員補欠選挙　選挙人名簿登録者数（国内＋在外）</t>
  </si>
  <si>
    <t>衆議院山口県第２区及び第４区選出議員補欠選挙　在外選挙人名簿登録者数</t>
  </si>
  <si>
    <t>衆議院山口県第２区及び第４区選出議員補欠選挙　選挙人名簿登録者数（国内）</t>
  </si>
  <si>
    <t>令和５年４月１０日現在</t>
  </si>
  <si>
    <t>　２区・４区　計</t>
  </si>
  <si>
    <t>05.04.10現在</t>
  </si>
  <si>
    <t>Ｒ3.10.18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</si>
</sst>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明朝"/>
      <family val="1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8" fontId="25" fillId="0" borderId="10" xfId="49" applyFont="1" applyBorder="1" applyAlignment="1">
      <alignment vertical="center"/>
    </xf>
    <xf numFmtId="38" fontId="25" fillId="0" borderId="10" xfId="49" applyFont="1" applyBorder="1" applyAlignment="1">
      <alignment horizontal="center" vertical="center"/>
    </xf>
    <xf numFmtId="0" fontId="25" fillId="0" borderId="11" xfId="0" applyFont="1" applyBorder="1" applyAlignment="1">
      <alignment horizontal="distributed" vertical="center" indent="1"/>
    </xf>
    <xf numFmtId="0" fontId="25" fillId="0" borderId="0" xfId="0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38" fontId="25" fillId="0" borderId="12" xfId="49" applyFont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2" fillId="24" borderId="15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center"/>
    </xf>
    <xf numFmtId="0" fontId="22" fillId="24" borderId="16" xfId="0" applyFont="1" applyFill="1" applyBorder="1" applyAlignment="1">
      <alignment vertical="center"/>
    </xf>
    <xf numFmtId="0" fontId="22" fillId="24" borderId="17" xfId="0" applyFont="1" applyFill="1" applyBorder="1" applyAlignment="1">
      <alignment vertical="center"/>
    </xf>
    <xf numFmtId="0" fontId="22" fillId="24" borderId="18" xfId="0" applyFont="1" applyFill="1" applyBorder="1" applyAlignment="1">
      <alignment horizontal="center"/>
    </xf>
    <xf numFmtId="0" fontId="22" fillId="24" borderId="19" xfId="0" applyFont="1" applyFill="1" applyBorder="1" applyAlignment="1">
      <alignment vertical="center"/>
    </xf>
    <xf numFmtId="0" fontId="22" fillId="24" borderId="17" xfId="0" applyFont="1" applyFill="1" applyBorder="1" applyAlignment="1" applyProtection="1">
      <alignment vertical="center"/>
      <protection/>
    </xf>
    <xf numFmtId="0" fontId="22" fillId="24" borderId="18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vertical="center"/>
      <protection/>
    </xf>
    <xf numFmtId="0" fontId="22" fillId="24" borderId="20" xfId="0" applyFont="1" applyFill="1" applyBorder="1" applyAlignment="1" applyProtection="1">
      <alignment horizontal="center"/>
      <protection/>
    </xf>
    <xf numFmtId="49" fontId="22" fillId="24" borderId="17" xfId="0" applyNumberFormat="1" applyFont="1" applyFill="1" applyBorder="1" applyAlignment="1" applyProtection="1">
      <alignment horizontal="left" shrinkToFit="1"/>
      <protection/>
    </xf>
    <xf numFmtId="0" fontId="22" fillId="24" borderId="19" xfId="0" applyFont="1" applyFill="1" applyBorder="1" applyAlignment="1" applyProtection="1">
      <alignment horizontal="center" vertical="center"/>
      <protection/>
    </xf>
    <xf numFmtId="37" fontId="22" fillId="24" borderId="19" xfId="0" applyNumberFormat="1" applyFont="1" applyFill="1" applyBorder="1" applyAlignment="1" applyProtection="1">
      <alignment horizontal="center" vertical="center"/>
      <protection/>
    </xf>
    <xf numFmtId="0" fontId="22" fillId="24" borderId="21" xfId="0" applyFont="1" applyFill="1" applyBorder="1" applyAlignment="1" applyProtection="1">
      <alignment horizontal="center" vertical="center"/>
      <protection/>
    </xf>
    <xf numFmtId="37" fontId="22" fillId="24" borderId="18" xfId="0" applyNumberFormat="1" applyFont="1" applyFill="1" applyBorder="1" applyAlignment="1" applyProtection="1">
      <alignment horizontal="center" vertical="center"/>
      <protection/>
    </xf>
    <xf numFmtId="0" fontId="25" fillId="0" borderId="22" xfId="0" applyFont="1" applyBorder="1" applyAlignment="1">
      <alignment vertical="center" shrinkToFit="1"/>
    </xf>
    <xf numFmtId="0" fontId="25" fillId="0" borderId="23" xfId="0" applyFont="1" applyBorder="1" applyAlignment="1">
      <alignment vertical="center" shrinkToFit="1"/>
    </xf>
    <xf numFmtId="0" fontId="25" fillId="0" borderId="13" xfId="0" applyFont="1" applyBorder="1" applyAlignment="1">
      <alignment horizontal="distributed" vertical="center" indent="1"/>
    </xf>
    <xf numFmtId="0" fontId="25" fillId="0" borderId="11" xfId="0" applyFont="1" applyBorder="1" applyAlignment="1">
      <alignment horizontal="distributed" vertical="center" indent="1"/>
    </xf>
    <xf numFmtId="0" fontId="25" fillId="0" borderId="10" xfId="0" applyFont="1" applyBorder="1" applyAlignment="1">
      <alignment horizontal="center" vertical="center"/>
    </xf>
    <xf numFmtId="0" fontId="25" fillId="0" borderId="22" xfId="0" applyFont="1" applyBorder="1" applyAlignment="1">
      <alignment horizontal="distributed" vertical="center" indent="1"/>
    </xf>
    <xf numFmtId="0" fontId="25" fillId="0" borderId="23" xfId="0" applyFont="1" applyBorder="1" applyAlignment="1">
      <alignment horizontal="distributed" vertical="center" indent="1"/>
    </xf>
    <xf numFmtId="0" fontId="25" fillId="0" borderId="10" xfId="0" applyFont="1" applyBorder="1" applyAlignment="1">
      <alignment horizontal="distributed" vertical="center" indent="1"/>
    </xf>
    <xf numFmtId="0" fontId="22" fillId="24" borderId="12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G39"/>
  <sheetViews>
    <sheetView zoomScalePageLayoutView="0" workbookViewId="0" topLeftCell="A1">
      <selection activeCell="D32" sqref="D32"/>
    </sheetView>
  </sheetViews>
  <sheetFormatPr defaultColWidth="9.00390625" defaultRowHeight="13.5"/>
  <cols>
    <col min="1" max="1" width="4.625" style="0" customWidth="1"/>
    <col min="2" max="2" width="15.75390625" style="0" customWidth="1"/>
    <col min="3" max="7" width="14.00390625" style="0" customWidth="1"/>
  </cols>
  <sheetData>
    <row r="2" spans="1:7" ht="14.25">
      <c r="A2" s="36" t="s">
        <v>37</v>
      </c>
      <c r="B2" s="36"/>
      <c r="C2" s="36"/>
      <c r="D2" s="36"/>
      <c r="E2" s="36"/>
      <c r="F2" s="36"/>
      <c r="G2" s="36"/>
    </row>
    <row r="3" spans="1:7" ht="14.25">
      <c r="A3" s="1"/>
      <c r="B3" s="1"/>
      <c r="C3" s="1"/>
      <c r="D3" s="1"/>
      <c r="E3" s="1"/>
      <c r="F3" s="37" t="s">
        <v>38</v>
      </c>
      <c r="G3" s="38"/>
    </row>
    <row r="4" spans="1:7" ht="14.25">
      <c r="A4" s="2" t="s">
        <v>18</v>
      </c>
      <c r="B4" s="2"/>
      <c r="C4" s="2"/>
      <c r="D4" s="2"/>
      <c r="E4" s="2"/>
      <c r="F4" s="6"/>
      <c r="G4" s="6"/>
    </row>
    <row r="5" spans="1:7" ht="13.5" customHeight="1">
      <c r="A5" s="9"/>
      <c r="B5" s="11"/>
      <c r="C5" s="14"/>
      <c r="D5" s="11"/>
      <c r="E5" s="17"/>
      <c r="F5" s="21" t="s">
        <v>41</v>
      </c>
      <c r="G5" s="19"/>
    </row>
    <row r="6" spans="1:7" ht="13.5" customHeight="1">
      <c r="A6" s="34" t="s">
        <v>7</v>
      </c>
      <c r="B6" s="35"/>
      <c r="C6" s="15" t="s">
        <v>8</v>
      </c>
      <c r="D6" s="12" t="s">
        <v>9</v>
      </c>
      <c r="E6" s="18" t="s">
        <v>24</v>
      </c>
      <c r="F6" s="25" t="s">
        <v>26</v>
      </c>
      <c r="G6" s="20" t="s">
        <v>25</v>
      </c>
    </row>
    <row r="7" spans="1:7" ht="17.25" customHeight="1">
      <c r="A7" s="10"/>
      <c r="B7" s="13"/>
      <c r="C7" s="16"/>
      <c r="D7" s="13"/>
      <c r="E7" s="22" t="s">
        <v>28</v>
      </c>
      <c r="F7" s="23" t="s">
        <v>29</v>
      </c>
      <c r="G7" s="24" t="s">
        <v>27</v>
      </c>
    </row>
    <row r="8" spans="1:7" ht="22.5" customHeight="1">
      <c r="A8" s="28" t="s">
        <v>1</v>
      </c>
      <c r="B8" s="29"/>
      <c r="C8" s="3">
        <v>22899</v>
      </c>
      <c r="D8" s="3">
        <v>24183</v>
      </c>
      <c r="E8" s="3">
        <f aca="true" t="shared" si="0" ref="E8:E14">C8+D8</f>
        <v>47082</v>
      </c>
      <c r="F8" s="3">
        <v>47190</v>
      </c>
      <c r="G8" s="3">
        <f aca="true" t="shared" si="1" ref="G8:G13">E8-F8</f>
        <v>-108</v>
      </c>
    </row>
    <row r="9" spans="1:7" ht="22.5" customHeight="1">
      <c r="A9" s="28" t="s">
        <v>2</v>
      </c>
      <c r="B9" s="29"/>
      <c r="C9" s="3">
        <v>51645</v>
      </c>
      <c r="D9" s="3">
        <v>57698</v>
      </c>
      <c r="E9" s="3">
        <f t="shared" si="0"/>
        <v>109343</v>
      </c>
      <c r="F9" s="3">
        <v>111068</v>
      </c>
      <c r="G9" s="3">
        <f t="shared" si="1"/>
        <v>-1725</v>
      </c>
    </row>
    <row r="10" spans="1:7" ht="22.5" customHeight="1">
      <c r="A10" s="28" t="s">
        <v>3</v>
      </c>
      <c r="B10" s="29"/>
      <c r="C10" s="3">
        <v>19943</v>
      </c>
      <c r="D10" s="3">
        <v>22364</v>
      </c>
      <c r="E10" s="3">
        <f t="shared" si="0"/>
        <v>42307</v>
      </c>
      <c r="F10" s="3">
        <v>42792</v>
      </c>
      <c r="G10" s="3">
        <f t="shared" si="1"/>
        <v>-485</v>
      </c>
    </row>
    <row r="11" spans="1:7" ht="22.5" customHeight="1">
      <c r="A11" s="28" t="s">
        <v>5</v>
      </c>
      <c r="B11" s="29"/>
      <c r="C11" s="3">
        <v>12046</v>
      </c>
      <c r="D11" s="3">
        <v>14111</v>
      </c>
      <c r="E11" s="3">
        <f t="shared" si="0"/>
        <v>26157</v>
      </c>
      <c r="F11" s="3">
        <v>26625</v>
      </c>
      <c r="G11" s="3">
        <f t="shared" si="1"/>
        <v>-468</v>
      </c>
    </row>
    <row r="12" spans="1:7" ht="22.5" customHeight="1">
      <c r="A12" s="26" t="s">
        <v>11</v>
      </c>
      <c r="B12" s="27"/>
      <c r="C12" s="3">
        <v>5908</v>
      </c>
      <c r="D12" s="3">
        <v>6634</v>
      </c>
      <c r="E12" s="3">
        <f t="shared" si="0"/>
        <v>12542</v>
      </c>
      <c r="F12" s="3">
        <v>12709</v>
      </c>
      <c r="G12" s="3">
        <f t="shared" si="1"/>
        <v>-167</v>
      </c>
    </row>
    <row r="13" spans="1:7" ht="22.5" customHeight="1">
      <c r="A13" s="28" t="s">
        <v>10</v>
      </c>
      <c r="B13" s="29"/>
      <c r="C13" s="3">
        <f>SUM(C8:C12)</f>
        <v>112441</v>
      </c>
      <c r="D13" s="3">
        <f>SUM(D8:D12)</f>
        <v>124990</v>
      </c>
      <c r="E13" s="3">
        <f t="shared" si="0"/>
        <v>237431</v>
      </c>
      <c r="F13" s="3">
        <f>SUM(F8:F12)</f>
        <v>240384</v>
      </c>
      <c r="G13" s="3">
        <f t="shared" si="1"/>
        <v>-2953</v>
      </c>
    </row>
    <row r="14" spans="1:7" ht="22.5" customHeight="1">
      <c r="A14" s="33" t="s">
        <v>12</v>
      </c>
      <c r="B14" s="5" t="s">
        <v>6</v>
      </c>
      <c r="C14" s="3">
        <v>5945</v>
      </c>
      <c r="D14" s="3">
        <v>7042</v>
      </c>
      <c r="E14" s="3">
        <f t="shared" si="0"/>
        <v>12987</v>
      </c>
      <c r="F14" s="3">
        <v>13573</v>
      </c>
      <c r="G14" s="3">
        <f aca="true" t="shared" si="2" ref="G14:G20">E14-F14</f>
        <v>-586</v>
      </c>
    </row>
    <row r="15" spans="1:7" ht="22.5" customHeight="1">
      <c r="A15" s="33"/>
      <c r="B15" s="5" t="s">
        <v>13</v>
      </c>
      <c r="C15" s="3">
        <f>C14</f>
        <v>5945</v>
      </c>
      <c r="D15" s="3">
        <f>D14</f>
        <v>7042</v>
      </c>
      <c r="E15" s="3">
        <f aca="true" t="shared" si="3" ref="E15:E20">C15+D15</f>
        <v>12987</v>
      </c>
      <c r="F15" s="3">
        <f>F14</f>
        <v>13573</v>
      </c>
      <c r="G15" s="3">
        <f t="shared" si="2"/>
        <v>-586</v>
      </c>
    </row>
    <row r="16" spans="1:7" ht="22.5" customHeight="1">
      <c r="A16" s="33" t="s">
        <v>14</v>
      </c>
      <c r="B16" s="5" t="s">
        <v>30</v>
      </c>
      <c r="C16" s="3">
        <v>2324</v>
      </c>
      <c r="D16" s="3">
        <v>2443</v>
      </c>
      <c r="E16" s="3">
        <f t="shared" si="3"/>
        <v>4767</v>
      </c>
      <c r="F16" s="3">
        <v>4871</v>
      </c>
      <c r="G16" s="3">
        <f t="shared" si="2"/>
        <v>-104</v>
      </c>
    </row>
    <row r="17" spans="1:7" ht="22.5" customHeight="1">
      <c r="A17" s="33"/>
      <c r="B17" s="5" t="s">
        <v>13</v>
      </c>
      <c r="C17" s="3">
        <f>C16</f>
        <v>2324</v>
      </c>
      <c r="D17" s="3">
        <f>D16</f>
        <v>2443</v>
      </c>
      <c r="E17" s="3">
        <f t="shared" si="3"/>
        <v>4767</v>
      </c>
      <c r="F17" s="3">
        <f>F16</f>
        <v>4871</v>
      </c>
      <c r="G17" s="3">
        <f t="shared" si="2"/>
        <v>-104</v>
      </c>
    </row>
    <row r="18" spans="1:7" ht="22.5" customHeight="1">
      <c r="A18" s="33" t="s">
        <v>15</v>
      </c>
      <c r="B18" s="5" t="s">
        <v>31</v>
      </c>
      <c r="C18" s="3">
        <v>1046</v>
      </c>
      <c r="D18" s="3">
        <v>1157</v>
      </c>
      <c r="E18" s="3">
        <f t="shared" si="3"/>
        <v>2203</v>
      </c>
      <c r="F18" s="3">
        <v>2341</v>
      </c>
      <c r="G18" s="3">
        <f t="shared" si="2"/>
        <v>-138</v>
      </c>
    </row>
    <row r="19" spans="1:7" ht="22.5" customHeight="1">
      <c r="A19" s="33"/>
      <c r="B19" s="5" t="s">
        <v>32</v>
      </c>
      <c r="C19" s="3">
        <v>6003</v>
      </c>
      <c r="D19" s="3">
        <v>6628</v>
      </c>
      <c r="E19" s="3">
        <f t="shared" si="3"/>
        <v>12631</v>
      </c>
      <c r="F19" s="3">
        <v>12820</v>
      </c>
      <c r="G19" s="3">
        <f t="shared" si="2"/>
        <v>-189</v>
      </c>
    </row>
    <row r="20" spans="1:7" ht="22.5" customHeight="1">
      <c r="A20" s="33"/>
      <c r="B20" s="5" t="s">
        <v>33</v>
      </c>
      <c r="C20" s="3">
        <v>4577</v>
      </c>
      <c r="D20" s="3">
        <v>5170</v>
      </c>
      <c r="E20" s="3">
        <f t="shared" si="3"/>
        <v>9747</v>
      </c>
      <c r="F20" s="3">
        <v>10009</v>
      </c>
      <c r="G20" s="3">
        <f t="shared" si="2"/>
        <v>-262</v>
      </c>
    </row>
    <row r="21" spans="1:7" ht="22.5" customHeight="1">
      <c r="A21" s="33"/>
      <c r="B21" s="5" t="s">
        <v>13</v>
      </c>
      <c r="C21" s="3">
        <f>SUM(C18:C20)</f>
        <v>11626</v>
      </c>
      <c r="D21" s="3">
        <f>SUM(D18:D20)</f>
        <v>12955</v>
      </c>
      <c r="E21" s="3">
        <f>C21+D21</f>
        <v>24581</v>
      </c>
      <c r="F21" s="3">
        <f>SUM(F18:F20)</f>
        <v>25170</v>
      </c>
      <c r="G21" s="3">
        <f>E21-F21</f>
        <v>-589</v>
      </c>
    </row>
    <row r="22" spans="1:7" ht="22.5" customHeight="1">
      <c r="A22" s="28" t="s">
        <v>17</v>
      </c>
      <c r="B22" s="29"/>
      <c r="C22" s="3">
        <f>C15+C17+C21</f>
        <v>19895</v>
      </c>
      <c r="D22" s="3">
        <f>D15+D17+D21</f>
        <v>22440</v>
      </c>
      <c r="E22" s="3">
        <f>C22+D22</f>
        <v>42335</v>
      </c>
      <c r="F22" s="3">
        <f>F15+F17+F21</f>
        <v>43614</v>
      </c>
      <c r="G22" s="3">
        <f>E22-F22</f>
        <v>-1279</v>
      </c>
    </row>
    <row r="23" spans="1:7" ht="22.5" customHeight="1">
      <c r="A23" s="31" t="s">
        <v>16</v>
      </c>
      <c r="B23" s="32"/>
      <c r="C23" s="3">
        <f>C13+C22</f>
        <v>132336</v>
      </c>
      <c r="D23" s="3">
        <f>D13+D22</f>
        <v>147430</v>
      </c>
      <c r="E23" s="3">
        <f>C23+D23</f>
        <v>279766</v>
      </c>
      <c r="F23" s="3">
        <f>F13+F22</f>
        <v>283998</v>
      </c>
      <c r="G23" s="3">
        <f>E23-F23</f>
        <v>-4232</v>
      </c>
    </row>
    <row r="24" spans="1:7" ht="14.25">
      <c r="A24" s="7"/>
      <c r="B24" s="7"/>
      <c r="C24" s="7"/>
      <c r="D24" s="7"/>
      <c r="E24" s="7"/>
      <c r="F24" s="7"/>
      <c r="G24" s="7"/>
    </row>
    <row r="25" spans="1:7" ht="14.25">
      <c r="A25" s="7"/>
      <c r="B25" s="7"/>
      <c r="C25" s="7"/>
      <c r="D25" s="7"/>
      <c r="E25" s="7"/>
      <c r="F25" s="7"/>
      <c r="G25" s="7"/>
    </row>
    <row r="26" spans="1:7" ht="14.25">
      <c r="A26" s="2" t="s">
        <v>19</v>
      </c>
      <c r="B26" s="2"/>
      <c r="C26" s="2"/>
      <c r="D26" s="2"/>
      <c r="E26" s="2"/>
      <c r="F26" s="6"/>
      <c r="G26" s="6"/>
    </row>
    <row r="27" spans="1:7" ht="13.5" customHeight="1">
      <c r="A27" s="9"/>
      <c r="B27" s="11"/>
      <c r="C27" s="14"/>
      <c r="D27" s="11"/>
      <c r="E27" s="17"/>
      <c r="F27" s="21" t="s">
        <v>41</v>
      </c>
      <c r="G27" s="19"/>
    </row>
    <row r="28" spans="1:7" ht="13.5" customHeight="1">
      <c r="A28" s="34" t="s">
        <v>7</v>
      </c>
      <c r="B28" s="35"/>
      <c r="C28" s="15" t="s">
        <v>8</v>
      </c>
      <c r="D28" s="12" t="s">
        <v>9</v>
      </c>
      <c r="E28" s="18" t="s">
        <v>24</v>
      </c>
      <c r="F28" s="25" t="s">
        <v>26</v>
      </c>
      <c r="G28" s="20" t="s">
        <v>25</v>
      </c>
    </row>
    <row r="29" spans="1:7" ht="17.25" customHeight="1">
      <c r="A29" s="10"/>
      <c r="B29" s="13"/>
      <c r="C29" s="16"/>
      <c r="D29" s="13"/>
      <c r="E29" s="22" t="s">
        <v>28</v>
      </c>
      <c r="F29" s="23" t="s">
        <v>29</v>
      </c>
      <c r="G29" s="24" t="s">
        <v>27</v>
      </c>
    </row>
    <row r="30" spans="1:7" ht="22.5" customHeight="1">
      <c r="A30" s="28" t="s">
        <v>0</v>
      </c>
      <c r="B30" s="29"/>
      <c r="C30" s="3">
        <v>97606</v>
      </c>
      <c r="D30" s="3">
        <v>114952</v>
      </c>
      <c r="E30" s="3">
        <f>C30+D30</f>
        <v>212558</v>
      </c>
      <c r="F30" s="3">
        <v>216853</v>
      </c>
      <c r="G30" s="3">
        <f>E30-F30</f>
        <v>-4295</v>
      </c>
    </row>
    <row r="31" spans="1:7" ht="22.5" customHeight="1">
      <c r="A31" s="28" t="s">
        <v>4</v>
      </c>
      <c r="B31" s="29"/>
      <c r="C31" s="3">
        <v>12666</v>
      </c>
      <c r="D31" s="3">
        <v>14961</v>
      </c>
      <c r="E31" s="3">
        <f>C31+D31</f>
        <v>27627</v>
      </c>
      <c r="F31" s="3">
        <v>28458</v>
      </c>
      <c r="G31" s="3">
        <f>E31-F31</f>
        <v>-831</v>
      </c>
    </row>
    <row r="32" spans="1:7" ht="22.5" customHeight="1">
      <c r="A32" s="28" t="s">
        <v>10</v>
      </c>
      <c r="B32" s="29"/>
      <c r="C32" s="3">
        <f>SUM(C30:C31)</f>
        <v>110272</v>
      </c>
      <c r="D32" s="3">
        <f>SUM(D30:D31)</f>
        <v>129913</v>
      </c>
      <c r="E32" s="3">
        <f>C32+D32</f>
        <v>240185</v>
      </c>
      <c r="F32" s="3">
        <f>SUM(F30:F31)</f>
        <v>245311</v>
      </c>
      <c r="G32" s="3">
        <f>E32-F32</f>
        <v>-5126</v>
      </c>
    </row>
    <row r="33" spans="1:7" ht="22.5" customHeight="1">
      <c r="A33" s="31" t="s">
        <v>20</v>
      </c>
      <c r="B33" s="32"/>
      <c r="C33" s="3">
        <f>C32</f>
        <v>110272</v>
      </c>
      <c r="D33" s="3">
        <f>D32</f>
        <v>129913</v>
      </c>
      <c r="E33" s="3">
        <f>C33+D33</f>
        <v>240185</v>
      </c>
      <c r="F33" s="3">
        <f>F32</f>
        <v>245311</v>
      </c>
      <c r="G33" s="3">
        <f>E33-F33</f>
        <v>-5126</v>
      </c>
    </row>
    <row r="34" spans="1:7" ht="14.25">
      <c r="A34" s="7"/>
      <c r="B34" s="7"/>
      <c r="C34" s="7"/>
      <c r="D34" s="7"/>
      <c r="E34" s="7"/>
      <c r="F34" s="7"/>
      <c r="G34" s="7"/>
    </row>
    <row r="35" spans="1:7" ht="14.25">
      <c r="A35" s="7"/>
      <c r="B35" s="7"/>
      <c r="C35" s="7"/>
      <c r="D35" s="7"/>
      <c r="E35" s="7"/>
      <c r="F35" s="7"/>
      <c r="G35" s="7"/>
    </row>
    <row r="36" spans="1:7" ht="14.25">
      <c r="A36" s="2" t="s">
        <v>39</v>
      </c>
      <c r="B36" s="2"/>
      <c r="C36" s="2"/>
      <c r="D36" s="2"/>
      <c r="E36" s="2"/>
      <c r="F36" s="6"/>
      <c r="G36" s="6"/>
    </row>
    <row r="37" spans="1:7" ht="22.5" customHeight="1">
      <c r="A37" s="33"/>
      <c r="B37" s="33"/>
      <c r="C37" s="4" t="s">
        <v>21</v>
      </c>
      <c r="D37" s="4" t="s">
        <v>22</v>
      </c>
      <c r="E37" s="4" t="s">
        <v>13</v>
      </c>
      <c r="F37" s="4" t="s">
        <v>23</v>
      </c>
      <c r="G37" s="8"/>
    </row>
    <row r="38" spans="1:7" ht="22.5" customHeight="1">
      <c r="A38" s="30" t="s">
        <v>40</v>
      </c>
      <c r="B38" s="30"/>
      <c r="C38" s="3">
        <f>+C23+C33</f>
        <v>242608</v>
      </c>
      <c r="D38" s="3">
        <f>+D23+D33</f>
        <v>277343</v>
      </c>
      <c r="E38" s="3">
        <f>+E23+E33</f>
        <v>519951</v>
      </c>
      <c r="F38" s="3">
        <f>E38-E39</f>
        <v>-9358</v>
      </c>
      <c r="G38" s="8"/>
    </row>
    <row r="39" spans="1:7" ht="22.5" customHeight="1">
      <c r="A39" s="30" t="s">
        <v>34</v>
      </c>
      <c r="B39" s="30"/>
      <c r="C39" s="3">
        <f>134116+112544</f>
        <v>246660</v>
      </c>
      <c r="D39" s="3">
        <f>149882+132767</f>
        <v>282649</v>
      </c>
      <c r="E39" s="3">
        <f>SUM(C39:D39)</f>
        <v>529309</v>
      </c>
      <c r="F39" s="3"/>
      <c r="G39" s="8"/>
    </row>
  </sheetData>
  <sheetProtection/>
  <mergeCells count="22">
    <mergeCell ref="A8:B8"/>
    <mergeCell ref="A9:B9"/>
    <mergeCell ref="A30:B30"/>
    <mergeCell ref="A38:B38"/>
    <mergeCell ref="A2:G2"/>
    <mergeCell ref="A23:B23"/>
    <mergeCell ref="A14:A15"/>
    <mergeCell ref="A16:A17"/>
    <mergeCell ref="A18:A21"/>
    <mergeCell ref="A11:B11"/>
    <mergeCell ref="A6:B6"/>
    <mergeCell ref="F3:G3"/>
    <mergeCell ref="A12:B12"/>
    <mergeCell ref="A13:B13"/>
    <mergeCell ref="A22:B22"/>
    <mergeCell ref="A10:B10"/>
    <mergeCell ref="A39:B39"/>
    <mergeCell ref="A31:B31"/>
    <mergeCell ref="A32:B32"/>
    <mergeCell ref="A33:B33"/>
    <mergeCell ref="A37:B37"/>
    <mergeCell ref="A28:B28"/>
  </mergeCells>
  <printOptions/>
  <pageMargins left="0.75" right="0.75" top="1" bottom="1" header="0.512" footer="0.512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2:G39"/>
  <sheetViews>
    <sheetView zoomScalePageLayoutView="0" workbookViewId="0" topLeftCell="A1">
      <selection activeCell="D32" sqref="D32"/>
    </sheetView>
  </sheetViews>
  <sheetFormatPr defaultColWidth="9.00390625" defaultRowHeight="13.5"/>
  <cols>
    <col min="1" max="1" width="4.625" style="0" customWidth="1"/>
    <col min="2" max="2" width="15.625" style="0" customWidth="1"/>
    <col min="3" max="7" width="14.00390625" style="0" customWidth="1"/>
  </cols>
  <sheetData>
    <row r="2" spans="1:7" ht="14.25">
      <c r="A2" s="36" t="s">
        <v>36</v>
      </c>
      <c r="B2" s="36"/>
      <c r="C2" s="36"/>
      <c r="D2" s="36"/>
      <c r="E2" s="36"/>
      <c r="F2" s="36"/>
      <c r="G2" s="36"/>
    </row>
    <row r="3" spans="1:7" ht="14.25">
      <c r="A3" s="1"/>
      <c r="B3" s="1"/>
      <c r="C3" s="1"/>
      <c r="D3" s="1"/>
      <c r="E3" s="1"/>
      <c r="F3" s="37" t="str">
        <f>'選挙人名簿登録者数'!F3</f>
        <v>令和５年４月１０日現在</v>
      </c>
      <c r="G3" s="38"/>
    </row>
    <row r="4" spans="1:7" ht="14.25">
      <c r="A4" s="2" t="s">
        <v>18</v>
      </c>
      <c r="B4" s="2"/>
      <c r="C4" s="2"/>
      <c r="D4" s="2"/>
      <c r="E4" s="2"/>
      <c r="F4" s="6"/>
      <c r="G4" s="6"/>
    </row>
    <row r="5" spans="1:7" ht="13.5" customHeight="1">
      <c r="A5" s="9"/>
      <c r="B5" s="11"/>
      <c r="C5" s="14"/>
      <c r="D5" s="11"/>
      <c r="E5" s="17"/>
      <c r="F5" s="21" t="s">
        <v>41</v>
      </c>
      <c r="G5" s="19"/>
    </row>
    <row r="6" spans="1:7" ht="13.5" customHeight="1">
      <c r="A6" s="34" t="s">
        <v>7</v>
      </c>
      <c r="B6" s="35"/>
      <c r="C6" s="15" t="s">
        <v>8</v>
      </c>
      <c r="D6" s="12" t="s">
        <v>9</v>
      </c>
      <c r="E6" s="18" t="s">
        <v>24</v>
      </c>
      <c r="F6" s="25" t="s">
        <v>26</v>
      </c>
      <c r="G6" s="20" t="s">
        <v>25</v>
      </c>
    </row>
    <row r="7" spans="1:7" ht="17.25" customHeight="1">
      <c r="A7" s="10"/>
      <c r="B7" s="13"/>
      <c r="C7" s="16"/>
      <c r="D7" s="13"/>
      <c r="E7" s="22" t="s">
        <v>28</v>
      </c>
      <c r="F7" s="23" t="s">
        <v>29</v>
      </c>
      <c r="G7" s="24" t="s">
        <v>27</v>
      </c>
    </row>
    <row r="8" spans="1:7" ht="22.5" customHeight="1">
      <c r="A8" s="28" t="s">
        <v>1</v>
      </c>
      <c r="B8" s="29"/>
      <c r="C8" s="3">
        <v>7</v>
      </c>
      <c r="D8" s="3">
        <v>13</v>
      </c>
      <c r="E8" s="3">
        <f>C8+D8</f>
        <v>20</v>
      </c>
      <c r="F8" s="3">
        <v>21</v>
      </c>
      <c r="G8" s="3">
        <f aca="true" t="shared" si="0" ref="G8:G23">E8-F8</f>
        <v>-1</v>
      </c>
    </row>
    <row r="9" spans="1:7" ht="22.5" customHeight="1">
      <c r="A9" s="28" t="s">
        <v>2</v>
      </c>
      <c r="B9" s="29"/>
      <c r="C9" s="3">
        <v>48</v>
      </c>
      <c r="D9" s="3">
        <v>124</v>
      </c>
      <c r="E9" s="3">
        <f aca="true" t="shared" si="1" ref="E9:E23">C9+D9</f>
        <v>172</v>
      </c>
      <c r="F9" s="3">
        <v>168</v>
      </c>
      <c r="G9" s="3">
        <f t="shared" si="0"/>
        <v>4</v>
      </c>
    </row>
    <row r="10" spans="1:7" ht="22.5" customHeight="1">
      <c r="A10" s="28" t="s">
        <v>3</v>
      </c>
      <c r="B10" s="29"/>
      <c r="C10" s="3">
        <v>7</v>
      </c>
      <c r="D10" s="3">
        <v>20</v>
      </c>
      <c r="E10" s="3">
        <f t="shared" si="1"/>
        <v>27</v>
      </c>
      <c r="F10" s="3">
        <v>25</v>
      </c>
      <c r="G10" s="3">
        <f t="shared" si="0"/>
        <v>2</v>
      </c>
    </row>
    <row r="11" spans="1:7" ht="22.5" customHeight="1">
      <c r="A11" s="28" t="s">
        <v>5</v>
      </c>
      <c r="B11" s="29"/>
      <c r="C11" s="3">
        <v>10</v>
      </c>
      <c r="D11" s="3">
        <v>13</v>
      </c>
      <c r="E11" s="3">
        <f t="shared" si="1"/>
        <v>23</v>
      </c>
      <c r="F11" s="3">
        <v>25</v>
      </c>
      <c r="G11" s="3">
        <f t="shared" si="0"/>
        <v>-2</v>
      </c>
    </row>
    <row r="12" spans="1:7" ht="22.5" customHeight="1">
      <c r="A12" s="26" t="s">
        <v>11</v>
      </c>
      <c r="B12" s="27"/>
      <c r="C12" s="3">
        <v>3</v>
      </c>
      <c r="D12" s="3">
        <v>3</v>
      </c>
      <c r="E12" s="3">
        <f t="shared" si="1"/>
        <v>6</v>
      </c>
      <c r="F12" s="3">
        <v>7</v>
      </c>
      <c r="G12" s="3">
        <f t="shared" si="0"/>
        <v>-1</v>
      </c>
    </row>
    <row r="13" spans="1:7" ht="22.5" customHeight="1">
      <c r="A13" s="28" t="s">
        <v>10</v>
      </c>
      <c r="B13" s="29"/>
      <c r="C13" s="3">
        <f>SUM(C8:C12)</f>
        <v>75</v>
      </c>
      <c r="D13" s="3">
        <f>SUM(D8:D12)</f>
        <v>173</v>
      </c>
      <c r="E13" s="3">
        <f t="shared" si="1"/>
        <v>248</v>
      </c>
      <c r="F13" s="3">
        <f>SUM(F8:F12)</f>
        <v>246</v>
      </c>
      <c r="G13" s="3">
        <f t="shared" si="0"/>
        <v>2</v>
      </c>
    </row>
    <row r="14" spans="1:7" ht="22.5" customHeight="1">
      <c r="A14" s="33" t="s">
        <v>12</v>
      </c>
      <c r="B14" s="5" t="s">
        <v>6</v>
      </c>
      <c r="C14" s="3">
        <v>11</v>
      </c>
      <c r="D14" s="3">
        <v>11</v>
      </c>
      <c r="E14" s="3">
        <f t="shared" si="1"/>
        <v>22</v>
      </c>
      <c r="F14" s="3">
        <v>25</v>
      </c>
      <c r="G14" s="3">
        <f t="shared" si="0"/>
        <v>-3</v>
      </c>
    </row>
    <row r="15" spans="1:7" ht="22.5" customHeight="1">
      <c r="A15" s="33"/>
      <c r="B15" s="5" t="s">
        <v>13</v>
      </c>
      <c r="C15" s="3">
        <f>C14</f>
        <v>11</v>
      </c>
      <c r="D15" s="3">
        <f>D14</f>
        <v>11</v>
      </c>
      <c r="E15" s="3">
        <f t="shared" si="1"/>
        <v>22</v>
      </c>
      <c r="F15" s="3">
        <f>F14</f>
        <v>25</v>
      </c>
      <c r="G15" s="3">
        <f t="shared" si="0"/>
        <v>-3</v>
      </c>
    </row>
    <row r="16" spans="1:7" ht="22.5" customHeight="1">
      <c r="A16" s="33" t="s">
        <v>14</v>
      </c>
      <c r="B16" s="5" t="s">
        <v>30</v>
      </c>
      <c r="C16" s="3">
        <v>4</v>
      </c>
      <c r="D16" s="3">
        <v>10</v>
      </c>
      <c r="E16" s="3">
        <f t="shared" si="1"/>
        <v>14</v>
      </c>
      <c r="F16" s="3">
        <v>13</v>
      </c>
      <c r="G16" s="3">
        <f t="shared" si="0"/>
        <v>1</v>
      </c>
    </row>
    <row r="17" spans="1:7" ht="22.5" customHeight="1">
      <c r="A17" s="33"/>
      <c r="B17" s="5" t="s">
        <v>13</v>
      </c>
      <c r="C17" s="3">
        <f>C16</f>
        <v>4</v>
      </c>
      <c r="D17" s="3">
        <f>D16</f>
        <v>10</v>
      </c>
      <c r="E17" s="3">
        <f t="shared" si="1"/>
        <v>14</v>
      </c>
      <c r="F17" s="3">
        <f>F16</f>
        <v>13</v>
      </c>
      <c r="G17" s="3">
        <f t="shared" si="0"/>
        <v>1</v>
      </c>
    </row>
    <row r="18" spans="1:7" ht="22.5" customHeight="1">
      <c r="A18" s="33" t="s">
        <v>15</v>
      </c>
      <c r="B18" s="5" t="s">
        <v>31</v>
      </c>
      <c r="C18" s="3">
        <v>1</v>
      </c>
      <c r="D18" s="3">
        <v>4</v>
      </c>
      <c r="E18" s="3">
        <f t="shared" si="1"/>
        <v>5</v>
      </c>
      <c r="F18" s="3">
        <v>5</v>
      </c>
      <c r="G18" s="3">
        <f t="shared" si="0"/>
        <v>0</v>
      </c>
    </row>
    <row r="19" spans="1:7" ht="22.5" customHeight="1">
      <c r="A19" s="33"/>
      <c r="B19" s="5" t="s">
        <v>32</v>
      </c>
      <c r="C19" s="3">
        <v>6</v>
      </c>
      <c r="D19" s="3">
        <v>13</v>
      </c>
      <c r="E19" s="3">
        <f t="shared" si="1"/>
        <v>19</v>
      </c>
      <c r="F19" s="3">
        <v>18</v>
      </c>
      <c r="G19" s="3">
        <f t="shared" si="0"/>
        <v>1</v>
      </c>
    </row>
    <row r="20" spans="1:7" ht="22.5" customHeight="1">
      <c r="A20" s="33"/>
      <c r="B20" s="5" t="s">
        <v>33</v>
      </c>
      <c r="C20" s="3">
        <v>5</v>
      </c>
      <c r="D20" s="3">
        <v>10</v>
      </c>
      <c r="E20" s="3">
        <f t="shared" si="1"/>
        <v>15</v>
      </c>
      <c r="F20" s="3">
        <v>15</v>
      </c>
      <c r="G20" s="3">
        <f t="shared" si="0"/>
        <v>0</v>
      </c>
    </row>
    <row r="21" spans="1:7" ht="22.5" customHeight="1">
      <c r="A21" s="33"/>
      <c r="B21" s="5" t="s">
        <v>13</v>
      </c>
      <c r="C21" s="3">
        <f>SUM(C18:C20)</f>
        <v>12</v>
      </c>
      <c r="D21" s="3">
        <f>SUM(D18:D20)</f>
        <v>27</v>
      </c>
      <c r="E21" s="3">
        <f t="shared" si="1"/>
        <v>39</v>
      </c>
      <c r="F21" s="3">
        <f>SUM(F18:F20)</f>
        <v>38</v>
      </c>
      <c r="G21" s="3">
        <f t="shared" si="0"/>
        <v>1</v>
      </c>
    </row>
    <row r="22" spans="1:7" ht="22.5" customHeight="1">
      <c r="A22" s="28" t="s">
        <v>17</v>
      </c>
      <c r="B22" s="29"/>
      <c r="C22" s="3">
        <f>C15+C17+C21</f>
        <v>27</v>
      </c>
      <c r="D22" s="3">
        <f>D15+D17+D21</f>
        <v>48</v>
      </c>
      <c r="E22" s="3">
        <f t="shared" si="1"/>
        <v>75</v>
      </c>
      <c r="F22" s="3">
        <f>F15+F17+F21</f>
        <v>76</v>
      </c>
      <c r="G22" s="3">
        <f t="shared" si="0"/>
        <v>-1</v>
      </c>
    </row>
    <row r="23" spans="1:7" ht="22.5" customHeight="1">
      <c r="A23" s="31" t="s">
        <v>16</v>
      </c>
      <c r="B23" s="32"/>
      <c r="C23" s="3">
        <f>C13+C22</f>
        <v>102</v>
      </c>
      <c r="D23" s="3">
        <f>D13+D22</f>
        <v>221</v>
      </c>
      <c r="E23" s="3">
        <f t="shared" si="1"/>
        <v>323</v>
      </c>
      <c r="F23" s="3">
        <f>F13+F22</f>
        <v>322</v>
      </c>
      <c r="G23" s="3">
        <f t="shared" si="0"/>
        <v>1</v>
      </c>
    </row>
    <row r="24" spans="1:7" ht="14.25">
      <c r="A24" s="7"/>
      <c r="B24" s="7"/>
      <c r="C24" s="7"/>
      <c r="D24" s="7"/>
      <c r="E24" s="7"/>
      <c r="F24" s="7"/>
      <c r="G24" s="7"/>
    </row>
    <row r="25" spans="1:7" ht="14.25">
      <c r="A25" s="7"/>
      <c r="B25" s="7"/>
      <c r="C25" s="7"/>
      <c r="D25" s="7"/>
      <c r="E25" s="7"/>
      <c r="F25" s="7"/>
      <c r="G25" s="7"/>
    </row>
    <row r="26" spans="1:7" ht="14.25">
      <c r="A26" s="2" t="s">
        <v>19</v>
      </c>
      <c r="B26" s="2"/>
      <c r="C26" s="2"/>
      <c r="D26" s="2"/>
      <c r="E26" s="2"/>
      <c r="F26" s="6"/>
      <c r="G26" s="6"/>
    </row>
    <row r="27" spans="1:7" ht="13.5" customHeight="1">
      <c r="A27" s="9"/>
      <c r="B27" s="11"/>
      <c r="C27" s="14"/>
      <c r="D27" s="11"/>
      <c r="E27" s="17"/>
      <c r="F27" s="21" t="s">
        <v>41</v>
      </c>
      <c r="G27" s="19"/>
    </row>
    <row r="28" spans="1:7" ht="13.5" customHeight="1">
      <c r="A28" s="34" t="s">
        <v>7</v>
      </c>
      <c r="B28" s="35"/>
      <c r="C28" s="15" t="s">
        <v>8</v>
      </c>
      <c r="D28" s="12" t="s">
        <v>9</v>
      </c>
      <c r="E28" s="18" t="s">
        <v>24</v>
      </c>
      <c r="F28" s="25" t="s">
        <v>26</v>
      </c>
      <c r="G28" s="20" t="s">
        <v>25</v>
      </c>
    </row>
    <row r="29" spans="1:7" ht="17.25" customHeight="1">
      <c r="A29" s="10"/>
      <c r="B29" s="13"/>
      <c r="C29" s="16"/>
      <c r="D29" s="13"/>
      <c r="E29" s="22" t="s">
        <v>28</v>
      </c>
      <c r="F29" s="23" t="s">
        <v>29</v>
      </c>
      <c r="G29" s="24" t="s">
        <v>27</v>
      </c>
    </row>
    <row r="30" spans="1:7" ht="22.5" customHeight="1">
      <c r="A30" s="28" t="s">
        <v>0</v>
      </c>
      <c r="B30" s="29"/>
      <c r="C30" s="3">
        <v>60</v>
      </c>
      <c r="D30" s="3">
        <v>94</v>
      </c>
      <c r="E30" s="3">
        <f>C30+D30</f>
        <v>154</v>
      </c>
      <c r="F30" s="3">
        <v>147</v>
      </c>
      <c r="G30" s="3">
        <f>E30-F30</f>
        <v>7</v>
      </c>
    </row>
    <row r="31" spans="1:7" ht="22.5" customHeight="1">
      <c r="A31" s="28" t="s">
        <v>4</v>
      </c>
      <c r="B31" s="29"/>
      <c r="C31" s="3">
        <v>11</v>
      </c>
      <c r="D31" s="3">
        <v>23</v>
      </c>
      <c r="E31" s="3">
        <f>C31+D31</f>
        <v>34</v>
      </c>
      <c r="F31" s="3">
        <v>35</v>
      </c>
      <c r="G31" s="3">
        <f>E31-F31</f>
        <v>-1</v>
      </c>
    </row>
    <row r="32" spans="1:7" ht="22.5" customHeight="1">
      <c r="A32" s="28" t="s">
        <v>10</v>
      </c>
      <c r="B32" s="29"/>
      <c r="C32" s="3">
        <f>SUM(C30:C31)</f>
        <v>71</v>
      </c>
      <c r="D32" s="3">
        <f>SUM(D30:D31)</f>
        <v>117</v>
      </c>
      <c r="E32" s="3">
        <f>C32+D32</f>
        <v>188</v>
      </c>
      <c r="F32" s="3">
        <f>SUM(F30:F31)</f>
        <v>182</v>
      </c>
      <c r="G32" s="3">
        <f>E32-F32</f>
        <v>6</v>
      </c>
    </row>
    <row r="33" spans="1:7" ht="22.5" customHeight="1">
      <c r="A33" s="31" t="s">
        <v>20</v>
      </c>
      <c r="B33" s="32"/>
      <c r="C33" s="3">
        <f>C32</f>
        <v>71</v>
      </c>
      <c r="D33" s="3">
        <f>D32</f>
        <v>117</v>
      </c>
      <c r="E33" s="3">
        <f>C33+D33</f>
        <v>188</v>
      </c>
      <c r="F33" s="3">
        <f>F32</f>
        <v>182</v>
      </c>
      <c r="G33" s="3">
        <f>E33-F33</f>
        <v>6</v>
      </c>
    </row>
    <row r="34" spans="1:7" ht="14.25">
      <c r="A34" s="7"/>
      <c r="B34" s="7"/>
      <c r="C34" s="7"/>
      <c r="D34" s="7"/>
      <c r="E34" s="7"/>
      <c r="F34" s="7"/>
      <c r="G34" s="7"/>
    </row>
    <row r="35" spans="1:7" ht="14.25">
      <c r="A35" s="7"/>
      <c r="B35" s="7"/>
      <c r="C35" s="7"/>
      <c r="D35" s="7"/>
      <c r="E35" s="7"/>
      <c r="F35" s="7"/>
      <c r="G35" s="7"/>
    </row>
    <row r="36" spans="1:7" ht="14.25">
      <c r="A36" s="2" t="s">
        <v>39</v>
      </c>
      <c r="B36" s="2"/>
      <c r="C36" s="2"/>
      <c r="D36" s="2"/>
      <c r="E36" s="2"/>
      <c r="F36" s="6"/>
      <c r="G36" s="6"/>
    </row>
    <row r="37" spans="1:7" ht="22.5" customHeight="1">
      <c r="A37" s="33"/>
      <c r="B37" s="33"/>
      <c r="C37" s="4" t="s">
        <v>21</v>
      </c>
      <c r="D37" s="4" t="s">
        <v>22</v>
      </c>
      <c r="E37" s="4" t="s">
        <v>13</v>
      </c>
      <c r="F37" s="4" t="s">
        <v>23</v>
      </c>
      <c r="G37" s="8"/>
    </row>
    <row r="38" spans="1:7" ht="22.5" customHeight="1">
      <c r="A38" s="30" t="s">
        <v>40</v>
      </c>
      <c r="B38" s="30"/>
      <c r="C38" s="3">
        <f>+C23+C33</f>
        <v>173</v>
      </c>
      <c r="D38" s="3">
        <f>+D23+D33</f>
        <v>338</v>
      </c>
      <c r="E38" s="3">
        <f>+E23+E33</f>
        <v>511</v>
      </c>
      <c r="F38" s="3">
        <f>E38-E39</f>
        <v>7</v>
      </c>
      <c r="G38" s="8"/>
    </row>
    <row r="39" spans="1:7" ht="22.5" customHeight="1">
      <c r="A39" s="30" t="s">
        <v>34</v>
      </c>
      <c r="B39" s="30"/>
      <c r="C39" s="3">
        <f>107+71</f>
        <v>178</v>
      </c>
      <c r="D39" s="3">
        <f>215+111</f>
        <v>326</v>
      </c>
      <c r="E39" s="3">
        <f>C39+D39</f>
        <v>504</v>
      </c>
      <c r="F39" s="3"/>
      <c r="G39" s="8"/>
    </row>
  </sheetData>
  <sheetProtection/>
  <mergeCells count="22">
    <mergeCell ref="A8:B8"/>
    <mergeCell ref="A9:B9"/>
    <mergeCell ref="A30:B30"/>
    <mergeCell ref="A38:B38"/>
    <mergeCell ref="A2:G2"/>
    <mergeCell ref="A23:B23"/>
    <mergeCell ref="A14:A15"/>
    <mergeCell ref="A16:A17"/>
    <mergeCell ref="A18:A21"/>
    <mergeCell ref="A11:B11"/>
    <mergeCell ref="A6:B6"/>
    <mergeCell ref="F3:G3"/>
    <mergeCell ref="A12:B12"/>
    <mergeCell ref="A13:B13"/>
    <mergeCell ref="A22:B22"/>
    <mergeCell ref="A10:B10"/>
    <mergeCell ref="A39:B39"/>
    <mergeCell ref="A31:B31"/>
    <mergeCell ref="A32:B32"/>
    <mergeCell ref="A33:B33"/>
    <mergeCell ref="A37:B37"/>
    <mergeCell ref="A28:B28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G39"/>
  <sheetViews>
    <sheetView tabSelected="1" zoomScalePageLayoutView="0" workbookViewId="0" topLeftCell="A1">
      <selection activeCell="E39" sqref="E39"/>
    </sheetView>
  </sheetViews>
  <sheetFormatPr defaultColWidth="9.00390625" defaultRowHeight="13.5"/>
  <cols>
    <col min="1" max="1" width="4.625" style="0" customWidth="1"/>
    <col min="2" max="2" width="15.625" style="0" customWidth="1"/>
    <col min="3" max="7" width="14.00390625" style="0" customWidth="1"/>
  </cols>
  <sheetData>
    <row r="2" spans="1:7" ht="14.25">
      <c r="A2" s="36" t="s">
        <v>35</v>
      </c>
      <c r="B2" s="36"/>
      <c r="C2" s="36"/>
      <c r="D2" s="36"/>
      <c r="E2" s="36"/>
      <c r="F2" s="36"/>
      <c r="G2" s="36"/>
    </row>
    <row r="3" spans="1:7" ht="14.25">
      <c r="A3" s="1"/>
      <c r="B3" s="1"/>
      <c r="C3" s="1"/>
      <c r="D3" s="1"/>
      <c r="E3" s="1"/>
      <c r="F3" s="37" t="str">
        <f>'選挙人名簿登録者数'!F3</f>
        <v>令和５年４月１０日現在</v>
      </c>
      <c r="G3" s="38"/>
    </row>
    <row r="4" spans="1:7" ht="14.25">
      <c r="A4" s="2" t="s">
        <v>18</v>
      </c>
      <c r="B4" s="2"/>
      <c r="C4" s="2"/>
      <c r="D4" s="2"/>
      <c r="E4" s="2"/>
      <c r="F4" s="6"/>
      <c r="G4" s="6"/>
    </row>
    <row r="5" spans="1:7" ht="13.5" customHeight="1">
      <c r="A5" s="9"/>
      <c r="B5" s="11"/>
      <c r="C5" s="14"/>
      <c r="D5" s="11"/>
      <c r="E5" s="17"/>
      <c r="F5" s="21" t="s">
        <v>41</v>
      </c>
      <c r="G5" s="19"/>
    </row>
    <row r="6" spans="1:7" ht="13.5" customHeight="1">
      <c r="A6" s="34" t="s">
        <v>7</v>
      </c>
      <c r="B6" s="35"/>
      <c r="C6" s="15" t="s">
        <v>8</v>
      </c>
      <c r="D6" s="12" t="s">
        <v>9</v>
      </c>
      <c r="E6" s="18" t="s">
        <v>24</v>
      </c>
      <c r="F6" s="25" t="s">
        <v>26</v>
      </c>
      <c r="G6" s="20" t="s">
        <v>25</v>
      </c>
    </row>
    <row r="7" spans="1:7" ht="17.25" customHeight="1">
      <c r="A7" s="10"/>
      <c r="B7" s="13"/>
      <c r="C7" s="16"/>
      <c r="D7" s="13"/>
      <c r="E7" s="22" t="s">
        <v>28</v>
      </c>
      <c r="F7" s="23" t="s">
        <v>29</v>
      </c>
      <c r="G7" s="24" t="s">
        <v>27</v>
      </c>
    </row>
    <row r="8" spans="1:7" ht="22.5" customHeight="1">
      <c r="A8" s="28" t="s">
        <v>1</v>
      </c>
      <c r="B8" s="29"/>
      <c r="C8" s="3">
        <f>'選挙人名簿登録者数'!C8+'在外選挙人名簿登録者数'!C8</f>
        <v>22906</v>
      </c>
      <c r="D8" s="3">
        <f>'選挙人名簿登録者数'!D8+'在外選挙人名簿登録者数'!D8</f>
        <v>24196</v>
      </c>
      <c r="E8" s="3">
        <f aca="true" t="shared" si="0" ref="E8:E23">C8+D8</f>
        <v>47102</v>
      </c>
      <c r="F8" s="3">
        <f>'選挙人名簿登録者数'!F8+'在外選挙人名簿登録者数'!F8</f>
        <v>47211</v>
      </c>
      <c r="G8" s="3">
        <f aca="true" t="shared" si="1" ref="G8:G23">E8-F8</f>
        <v>-109</v>
      </c>
    </row>
    <row r="9" spans="1:7" ht="22.5" customHeight="1">
      <c r="A9" s="28" t="s">
        <v>2</v>
      </c>
      <c r="B9" s="29"/>
      <c r="C9" s="3">
        <f>'選挙人名簿登録者数'!C9+'在外選挙人名簿登録者数'!C9</f>
        <v>51693</v>
      </c>
      <c r="D9" s="3">
        <f>'選挙人名簿登録者数'!D9+'在外選挙人名簿登録者数'!D9</f>
        <v>57822</v>
      </c>
      <c r="E9" s="3">
        <f t="shared" si="0"/>
        <v>109515</v>
      </c>
      <c r="F9" s="3">
        <f>'選挙人名簿登録者数'!F9+'在外選挙人名簿登録者数'!F9</f>
        <v>111236</v>
      </c>
      <c r="G9" s="3">
        <f t="shared" si="1"/>
        <v>-1721</v>
      </c>
    </row>
    <row r="10" spans="1:7" ht="22.5" customHeight="1">
      <c r="A10" s="28" t="s">
        <v>3</v>
      </c>
      <c r="B10" s="29"/>
      <c r="C10" s="3">
        <f>'選挙人名簿登録者数'!C10+'在外選挙人名簿登録者数'!C10</f>
        <v>19950</v>
      </c>
      <c r="D10" s="3">
        <f>'選挙人名簿登録者数'!D10+'在外選挙人名簿登録者数'!D10</f>
        <v>22384</v>
      </c>
      <c r="E10" s="3">
        <f t="shared" si="0"/>
        <v>42334</v>
      </c>
      <c r="F10" s="3">
        <f>'選挙人名簿登録者数'!F10+'在外選挙人名簿登録者数'!F10</f>
        <v>42817</v>
      </c>
      <c r="G10" s="3">
        <f t="shared" si="1"/>
        <v>-483</v>
      </c>
    </row>
    <row r="11" spans="1:7" ht="22.5" customHeight="1">
      <c r="A11" s="28" t="s">
        <v>5</v>
      </c>
      <c r="B11" s="29"/>
      <c r="C11" s="3">
        <f>'選挙人名簿登録者数'!C11+'在外選挙人名簿登録者数'!C11</f>
        <v>12056</v>
      </c>
      <c r="D11" s="3">
        <f>'選挙人名簿登録者数'!D11+'在外選挙人名簿登録者数'!D11</f>
        <v>14124</v>
      </c>
      <c r="E11" s="3">
        <f t="shared" si="0"/>
        <v>26180</v>
      </c>
      <c r="F11" s="3">
        <f>'選挙人名簿登録者数'!F11+'在外選挙人名簿登録者数'!F11</f>
        <v>26650</v>
      </c>
      <c r="G11" s="3">
        <f t="shared" si="1"/>
        <v>-470</v>
      </c>
    </row>
    <row r="12" spans="1:7" ht="22.5" customHeight="1">
      <c r="A12" s="26" t="s">
        <v>11</v>
      </c>
      <c r="B12" s="27"/>
      <c r="C12" s="3">
        <f>'選挙人名簿登録者数'!C12+'在外選挙人名簿登録者数'!C12</f>
        <v>5911</v>
      </c>
      <c r="D12" s="3">
        <f>'選挙人名簿登録者数'!D12+'在外選挙人名簿登録者数'!D12</f>
        <v>6637</v>
      </c>
      <c r="E12" s="3">
        <f t="shared" si="0"/>
        <v>12548</v>
      </c>
      <c r="F12" s="3">
        <f>'選挙人名簿登録者数'!F12+'在外選挙人名簿登録者数'!F12</f>
        <v>12716</v>
      </c>
      <c r="G12" s="3">
        <f t="shared" si="1"/>
        <v>-168</v>
      </c>
    </row>
    <row r="13" spans="1:7" ht="22.5" customHeight="1">
      <c r="A13" s="28" t="s">
        <v>10</v>
      </c>
      <c r="B13" s="29"/>
      <c r="C13" s="3">
        <f>SUM(C8:C12)</f>
        <v>112516</v>
      </c>
      <c r="D13" s="3">
        <f>SUM(D8:D12)</f>
        <v>125163</v>
      </c>
      <c r="E13" s="3">
        <f t="shared" si="0"/>
        <v>237679</v>
      </c>
      <c r="F13" s="3">
        <f>SUM(F8:F12)</f>
        <v>240630</v>
      </c>
      <c r="G13" s="3">
        <f t="shared" si="1"/>
        <v>-2951</v>
      </c>
    </row>
    <row r="14" spans="1:7" ht="22.5" customHeight="1">
      <c r="A14" s="33" t="s">
        <v>12</v>
      </c>
      <c r="B14" s="5" t="s">
        <v>6</v>
      </c>
      <c r="C14" s="3">
        <f>'選挙人名簿登録者数'!C14+'在外選挙人名簿登録者数'!C14</f>
        <v>5956</v>
      </c>
      <c r="D14" s="3">
        <f>'選挙人名簿登録者数'!D14+'在外選挙人名簿登録者数'!D14</f>
        <v>7053</v>
      </c>
      <c r="E14" s="3">
        <f t="shared" si="0"/>
        <v>13009</v>
      </c>
      <c r="F14" s="3">
        <f>'選挙人名簿登録者数'!F14+'在外選挙人名簿登録者数'!F14</f>
        <v>13598</v>
      </c>
      <c r="G14" s="3">
        <f t="shared" si="1"/>
        <v>-589</v>
      </c>
    </row>
    <row r="15" spans="1:7" ht="22.5" customHeight="1">
      <c r="A15" s="33"/>
      <c r="B15" s="5" t="s">
        <v>13</v>
      </c>
      <c r="C15" s="3">
        <f>C14</f>
        <v>5956</v>
      </c>
      <c r="D15" s="3">
        <f>D14</f>
        <v>7053</v>
      </c>
      <c r="E15" s="3">
        <f t="shared" si="0"/>
        <v>13009</v>
      </c>
      <c r="F15" s="3">
        <f>F14</f>
        <v>13598</v>
      </c>
      <c r="G15" s="3">
        <f t="shared" si="1"/>
        <v>-589</v>
      </c>
    </row>
    <row r="16" spans="1:7" ht="22.5" customHeight="1">
      <c r="A16" s="33" t="s">
        <v>14</v>
      </c>
      <c r="B16" s="5" t="s">
        <v>30</v>
      </c>
      <c r="C16" s="3">
        <f>'選挙人名簿登録者数'!C16+'在外選挙人名簿登録者数'!C16</f>
        <v>2328</v>
      </c>
      <c r="D16" s="3">
        <f>'選挙人名簿登録者数'!D16+'在外選挙人名簿登録者数'!D16</f>
        <v>2453</v>
      </c>
      <c r="E16" s="3">
        <f t="shared" si="0"/>
        <v>4781</v>
      </c>
      <c r="F16" s="3">
        <f>'選挙人名簿登録者数'!F16+'在外選挙人名簿登録者数'!F16</f>
        <v>4884</v>
      </c>
      <c r="G16" s="3">
        <f t="shared" si="1"/>
        <v>-103</v>
      </c>
    </row>
    <row r="17" spans="1:7" ht="22.5" customHeight="1">
      <c r="A17" s="33"/>
      <c r="B17" s="5" t="s">
        <v>13</v>
      </c>
      <c r="C17" s="3">
        <f>C16</f>
        <v>2328</v>
      </c>
      <c r="D17" s="3">
        <f>D16</f>
        <v>2453</v>
      </c>
      <c r="E17" s="3">
        <f t="shared" si="0"/>
        <v>4781</v>
      </c>
      <c r="F17" s="3">
        <f>F16</f>
        <v>4884</v>
      </c>
      <c r="G17" s="3">
        <f t="shared" si="1"/>
        <v>-103</v>
      </c>
    </row>
    <row r="18" spans="1:7" ht="22.5" customHeight="1">
      <c r="A18" s="33" t="s">
        <v>15</v>
      </c>
      <c r="B18" s="5" t="s">
        <v>31</v>
      </c>
      <c r="C18" s="3">
        <f>'選挙人名簿登録者数'!C18+'在外選挙人名簿登録者数'!C18</f>
        <v>1047</v>
      </c>
      <c r="D18" s="3">
        <f>'選挙人名簿登録者数'!D18+'在外選挙人名簿登録者数'!D18</f>
        <v>1161</v>
      </c>
      <c r="E18" s="3">
        <f t="shared" si="0"/>
        <v>2208</v>
      </c>
      <c r="F18" s="3">
        <f>'選挙人名簿登録者数'!F18+'在外選挙人名簿登録者数'!F18</f>
        <v>2346</v>
      </c>
      <c r="G18" s="3">
        <f t="shared" si="1"/>
        <v>-138</v>
      </c>
    </row>
    <row r="19" spans="1:7" ht="22.5" customHeight="1">
      <c r="A19" s="33"/>
      <c r="B19" s="5" t="s">
        <v>32</v>
      </c>
      <c r="C19" s="3">
        <f>'選挙人名簿登録者数'!C19+'在外選挙人名簿登録者数'!C19</f>
        <v>6009</v>
      </c>
      <c r="D19" s="3">
        <f>'選挙人名簿登録者数'!D19+'在外選挙人名簿登録者数'!D19</f>
        <v>6641</v>
      </c>
      <c r="E19" s="3">
        <f t="shared" si="0"/>
        <v>12650</v>
      </c>
      <c r="F19" s="3">
        <f>'選挙人名簿登録者数'!F19+'在外選挙人名簿登録者数'!F19</f>
        <v>12838</v>
      </c>
      <c r="G19" s="3">
        <f t="shared" si="1"/>
        <v>-188</v>
      </c>
    </row>
    <row r="20" spans="1:7" ht="22.5" customHeight="1">
      <c r="A20" s="33"/>
      <c r="B20" s="5" t="s">
        <v>33</v>
      </c>
      <c r="C20" s="3">
        <f>'選挙人名簿登録者数'!C20+'在外選挙人名簿登録者数'!C20</f>
        <v>4582</v>
      </c>
      <c r="D20" s="3">
        <f>'選挙人名簿登録者数'!D20+'在外選挙人名簿登録者数'!D20</f>
        <v>5180</v>
      </c>
      <c r="E20" s="3">
        <f t="shared" si="0"/>
        <v>9762</v>
      </c>
      <c r="F20" s="3">
        <f>'選挙人名簿登録者数'!F20+'在外選挙人名簿登録者数'!F20</f>
        <v>10024</v>
      </c>
      <c r="G20" s="3">
        <f t="shared" si="1"/>
        <v>-262</v>
      </c>
    </row>
    <row r="21" spans="1:7" ht="22.5" customHeight="1">
      <c r="A21" s="33"/>
      <c r="B21" s="5" t="s">
        <v>13</v>
      </c>
      <c r="C21" s="3">
        <f>SUM(C18:C20)</f>
        <v>11638</v>
      </c>
      <c r="D21" s="3">
        <f>SUM(D18:D20)</f>
        <v>12982</v>
      </c>
      <c r="E21" s="3">
        <f t="shared" si="0"/>
        <v>24620</v>
      </c>
      <c r="F21" s="3">
        <f>SUM(F18:F20)</f>
        <v>25208</v>
      </c>
      <c r="G21" s="3">
        <f t="shared" si="1"/>
        <v>-588</v>
      </c>
    </row>
    <row r="22" spans="1:7" ht="22.5" customHeight="1">
      <c r="A22" s="28" t="s">
        <v>17</v>
      </c>
      <c r="B22" s="29"/>
      <c r="C22" s="3">
        <f>C15+C17+C21</f>
        <v>19922</v>
      </c>
      <c r="D22" s="3">
        <f>D15+D17+D21</f>
        <v>22488</v>
      </c>
      <c r="E22" s="3">
        <f t="shared" si="0"/>
        <v>42410</v>
      </c>
      <c r="F22" s="3">
        <f>F15+F17+F21</f>
        <v>43690</v>
      </c>
      <c r="G22" s="3">
        <f t="shared" si="1"/>
        <v>-1280</v>
      </c>
    </row>
    <row r="23" spans="1:7" ht="22.5" customHeight="1">
      <c r="A23" s="31" t="s">
        <v>16</v>
      </c>
      <c r="B23" s="32"/>
      <c r="C23" s="3">
        <f>C13+C22</f>
        <v>132438</v>
      </c>
      <c r="D23" s="3">
        <f>D13+D22</f>
        <v>147651</v>
      </c>
      <c r="E23" s="3">
        <f t="shared" si="0"/>
        <v>280089</v>
      </c>
      <c r="F23" s="3">
        <f>F13+F22</f>
        <v>284320</v>
      </c>
      <c r="G23" s="3">
        <f t="shared" si="1"/>
        <v>-4231</v>
      </c>
    </row>
    <row r="24" spans="1:7" ht="14.25">
      <c r="A24" s="7"/>
      <c r="B24" s="7"/>
      <c r="C24" s="7"/>
      <c r="D24" s="7"/>
      <c r="E24" s="7"/>
      <c r="F24" s="7"/>
      <c r="G24" s="7"/>
    </row>
    <row r="25" spans="1:7" ht="14.25">
      <c r="A25" s="7"/>
      <c r="B25" s="7"/>
      <c r="C25" s="7"/>
      <c r="D25" s="7"/>
      <c r="E25" s="7"/>
      <c r="F25" s="7"/>
      <c r="G25" s="7"/>
    </row>
    <row r="26" spans="1:7" ht="14.25">
      <c r="A26" s="2" t="s">
        <v>19</v>
      </c>
      <c r="B26" s="2"/>
      <c r="C26" s="2"/>
      <c r="D26" s="2"/>
      <c r="E26" s="2"/>
      <c r="F26" s="6"/>
      <c r="G26" s="6"/>
    </row>
    <row r="27" spans="1:7" ht="13.5" customHeight="1">
      <c r="A27" s="9"/>
      <c r="B27" s="11"/>
      <c r="C27" s="14"/>
      <c r="D27" s="11"/>
      <c r="E27" s="17"/>
      <c r="F27" s="21" t="s">
        <v>41</v>
      </c>
      <c r="G27" s="19"/>
    </row>
    <row r="28" spans="1:7" ht="13.5" customHeight="1">
      <c r="A28" s="34" t="s">
        <v>7</v>
      </c>
      <c r="B28" s="35"/>
      <c r="C28" s="15" t="s">
        <v>8</v>
      </c>
      <c r="D28" s="12" t="s">
        <v>9</v>
      </c>
      <c r="E28" s="18" t="s">
        <v>24</v>
      </c>
      <c r="F28" s="25" t="s">
        <v>26</v>
      </c>
      <c r="G28" s="20" t="s">
        <v>25</v>
      </c>
    </row>
    <row r="29" spans="1:7" ht="17.25" customHeight="1">
      <c r="A29" s="10"/>
      <c r="B29" s="13"/>
      <c r="C29" s="16"/>
      <c r="D29" s="13"/>
      <c r="E29" s="22" t="s">
        <v>28</v>
      </c>
      <c r="F29" s="23" t="s">
        <v>29</v>
      </c>
      <c r="G29" s="24" t="s">
        <v>27</v>
      </c>
    </row>
    <row r="30" spans="1:7" ht="22.5" customHeight="1">
      <c r="A30" s="28" t="s">
        <v>0</v>
      </c>
      <c r="B30" s="29"/>
      <c r="C30" s="3">
        <f>'選挙人名簿登録者数'!C30+'在外選挙人名簿登録者数'!C30</f>
        <v>97666</v>
      </c>
      <c r="D30" s="3">
        <f>'選挙人名簿登録者数'!D30+'在外選挙人名簿登録者数'!D30</f>
        <v>115046</v>
      </c>
      <c r="E30" s="3">
        <f>C30+D30</f>
        <v>212712</v>
      </c>
      <c r="F30" s="3">
        <f>'選挙人名簿登録者数'!F30+'在外選挙人名簿登録者数'!F30</f>
        <v>217000</v>
      </c>
      <c r="G30" s="3">
        <f>E30-F30</f>
        <v>-4288</v>
      </c>
    </row>
    <row r="31" spans="1:7" ht="22.5" customHeight="1">
      <c r="A31" s="28" t="s">
        <v>4</v>
      </c>
      <c r="B31" s="29"/>
      <c r="C31" s="3">
        <f>'選挙人名簿登録者数'!C31+'在外選挙人名簿登録者数'!C31</f>
        <v>12677</v>
      </c>
      <c r="D31" s="3">
        <f>'選挙人名簿登録者数'!D31+'在外選挙人名簿登録者数'!D31</f>
        <v>14984</v>
      </c>
      <c r="E31" s="3">
        <f>C31+D31</f>
        <v>27661</v>
      </c>
      <c r="F31" s="3">
        <f>'選挙人名簿登録者数'!F31+'在外選挙人名簿登録者数'!F31</f>
        <v>28493</v>
      </c>
      <c r="G31" s="3">
        <f>E31-F31</f>
        <v>-832</v>
      </c>
    </row>
    <row r="32" spans="1:7" ht="22.5" customHeight="1">
      <c r="A32" s="28" t="s">
        <v>10</v>
      </c>
      <c r="B32" s="29"/>
      <c r="C32" s="3">
        <f>SUM(C30:C31)</f>
        <v>110343</v>
      </c>
      <c r="D32" s="3">
        <f>SUM(D30:D31)</f>
        <v>130030</v>
      </c>
      <c r="E32" s="3">
        <f>C32+D32</f>
        <v>240373</v>
      </c>
      <c r="F32" s="3">
        <f>SUM(F30:F31)</f>
        <v>245493</v>
      </c>
      <c r="G32" s="3">
        <f>E32-F32</f>
        <v>-5120</v>
      </c>
    </row>
    <row r="33" spans="1:7" ht="22.5" customHeight="1">
      <c r="A33" s="31" t="s">
        <v>20</v>
      </c>
      <c r="B33" s="32"/>
      <c r="C33" s="3">
        <f>C32</f>
        <v>110343</v>
      </c>
      <c r="D33" s="3">
        <f>D32</f>
        <v>130030</v>
      </c>
      <c r="E33" s="3">
        <f>C33+D33</f>
        <v>240373</v>
      </c>
      <c r="F33" s="3">
        <f>F32</f>
        <v>245493</v>
      </c>
      <c r="G33" s="3">
        <f>E33-F33</f>
        <v>-5120</v>
      </c>
    </row>
    <row r="34" spans="1:7" ht="14.25">
      <c r="A34" s="7"/>
      <c r="B34" s="7"/>
      <c r="C34" s="7"/>
      <c r="D34" s="7"/>
      <c r="E34" s="7"/>
      <c r="F34" s="7"/>
      <c r="G34" s="7"/>
    </row>
    <row r="35" spans="1:7" ht="14.25">
      <c r="A35" s="7"/>
      <c r="B35" s="7"/>
      <c r="C35" s="7"/>
      <c r="D35" s="7"/>
      <c r="E35" s="7"/>
      <c r="F35" s="7"/>
      <c r="G35" s="7"/>
    </row>
    <row r="36" spans="1:7" ht="14.25">
      <c r="A36" s="2" t="s">
        <v>39</v>
      </c>
      <c r="B36" s="2"/>
      <c r="C36" s="2"/>
      <c r="D36" s="2"/>
      <c r="E36" s="2"/>
      <c r="F36" s="6"/>
      <c r="G36" s="6"/>
    </row>
    <row r="37" spans="1:7" ht="22.5" customHeight="1">
      <c r="A37" s="33"/>
      <c r="B37" s="33"/>
      <c r="C37" s="4" t="s">
        <v>21</v>
      </c>
      <c r="D37" s="4" t="s">
        <v>22</v>
      </c>
      <c r="E37" s="4" t="s">
        <v>13</v>
      </c>
      <c r="F37" s="4" t="s">
        <v>23</v>
      </c>
      <c r="G37" s="8"/>
    </row>
    <row r="38" spans="1:7" ht="22.5" customHeight="1">
      <c r="A38" s="30" t="s">
        <v>40</v>
      </c>
      <c r="B38" s="30"/>
      <c r="C38" s="3">
        <f>+C23+C33</f>
        <v>242781</v>
      </c>
      <c r="D38" s="3">
        <f>+D23+D33</f>
        <v>277681</v>
      </c>
      <c r="E38" s="3">
        <f>+E23+E33</f>
        <v>520462</v>
      </c>
      <c r="F38" s="3">
        <f>E38-E39</f>
        <v>-9351</v>
      </c>
      <c r="G38" s="8"/>
    </row>
    <row r="39" spans="1:7" ht="22.5" customHeight="1">
      <c r="A39" s="30" t="s">
        <v>34</v>
      </c>
      <c r="B39" s="30"/>
      <c r="C39" s="3">
        <f>'選挙人名簿登録者数'!C39+'在外選挙人名簿登録者数'!C39</f>
        <v>246838</v>
      </c>
      <c r="D39" s="3">
        <f>'選挙人名簿登録者数'!D39+'在外選挙人名簿登録者数'!D39</f>
        <v>282975</v>
      </c>
      <c r="E39" s="3">
        <f>'選挙人名簿登録者数'!E39+'在外選挙人名簿登録者数'!E39</f>
        <v>529813</v>
      </c>
      <c r="F39" s="3"/>
      <c r="G39" s="8"/>
    </row>
  </sheetData>
  <sheetProtection/>
  <mergeCells count="22">
    <mergeCell ref="A23:B23"/>
    <mergeCell ref="A22:B22"/>
    <mergeCell ref="A11:B11"/>
    <mergeCell ref="A14:A15"/>
    <mergeCell ref="A16:A17"/>
    <mergeCell ref="A30:B30"/>
    <mergeCell ref="A38:B38"/>
    <mergeCell ref="A39:B39"/>
    <mergeCell ref="A31:B31"/>
    <mergeCell ref="A32:B32"/>
    <mergeCell ref="A33:B33"/>
    <mergeCell ref="A37:B37"/>
    <mergeCell ref="F3:G3"/>
    <mergeCell ref="A28:B28"/>
    <mergeCell ref="A2:G2"/>
    <mergeCell ref="A8:B8"/>
    <mergeCell ref="A9:B9"/>
    <mergeCell ref="A12:B12"/>
    <mergeCell ref="A13:B13"/>
    <mergeCell ref="A18:A21"/>
    <mergeCell ref="A6:B6"/>
    <mergeCell ref="A10:B10"/>
  </mergeCells>
  <printOptions/>
  <pageMargins left="0.75" right="0.75" top="1" bottom="1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058550</dc:creator>
  <cp:keywords/>
  <dc:description/>
  <cp:lastModifiedBy>森岡　沙織</cp:lastModifiedBy>
  <cp:lastPrinted>2023-04-10T04:39:07Z</cp:lastPrinted>
  <dcterms:created xsi:type="dcterms:W3CDTF">2012-07-10T12:10:38Z</dcterms:created>
  <dcterms:modified xsi:type="dcterms:W3CDTF">2023-04-10T04:39:09Z</dcterms:modified>
  <cp:category/>
  <cp:version/>
  <cp:contentType/>
  <cp:contentStatus/>
</cp:coreProperties>
</file>