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wkfsv01\USERS\Redirect\2212\デスクトップ\20230112Fw：Fw：Fw：公営企業に係\02 様式等（２／２）\02 様式【病院・交通・休宿・駐車場】\10 【法非適】駐車場整備事業\"/>
    </mc:Choice>
  </mc:AlternateContent>
  <workbookProtection workbookAlgorithmName="SHA-512" workbookHashValue="cSdH7ynGddtvH9ntAEi58wezheu9hr58Zbau04PzwPw+ondUjgvD1wqfNDp2sJmeYB54yTv4C80rhnqyBYv0lg==" workbookSaltValue="cfnCXNbVIfu2sr8x0gg+5w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IT76" i="4"/>
  <c r="CS51" i="4"/>
  <c r="HJ30" i="4"/>
  <c r="CS30" i="4"/>
  <c r="BZ76" i="4"/>
  <c r="MA51" i="4"/>
  <c r="MA30" i="4"/>
  <c r="C11" i="5"/>
  <c r="D11" i="5"/>
  <c r="E11" i="5"/>
  <c r="B11" i="5"/>
  <c r="BK76" i="4" l="1"/>
  <c r="LT76" i="4"/>
  <c r="GQ51" i="4"/>
  <c r="LH30" i="4"/>
  <c r="BZ51" i="4"/>
  <c r="BZ30" i="4"/>
  <c r="LH51" i="4"/>
  <c r="IE76" i="4"/>
  <c r="GQ30" i="4"/>
  <c r="HP76" i="4"/>
  <c r="FX30" i="4"/>
  <c r="BG30" i="4"/>
  <c r="AV76" i="4"/>
  <c r="KO51" i="4"/>
  <c r="FX51" i="4"/>
  <c r="KO30" i="4"/>
  <c r="BG51" i="4"/>
  <c r="LE76" i="4"/>
  <c r="FE51" i="4"/>
  <c r="HA76" i="4"/>
  <c r="AN30" i="4"/>
  <c r="JV51" i="4"/>
  <c r="KP76" i="4"/>
  <c r="JV30" i="4"/>
  <c r="AG76" i="4"/>
  <c r="AN51" i="4"/>
  <c r="FE30" i="4"/>
  <c r="KA76" i="4"/>
  <c r="GL76" i="4"/>
  <c r="U51" i="4"/>
  <c r="EL30" i="4"/>
  <c r="R76" i="4"/>
  <c r="JC51" i="4"/>
  <c r="JC30" i="4"/>
  <c r="U30" i="4"/>
  <c r="EL51" i="4"/>
</calcChain>
</file>

<file path=xl/sharedStrings.xml><?xml version="1.0" encoding="utf-8"?>
<sst xmlns="http://schemas.openxmlformats.org/spreadsheetml/2006/main" count="306" uniqueCount="130">
  <si>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</si>
  <si>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</si>
  <si>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</si>
  <si>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</si>
  <si>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</si>
  <si>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</si>
  <si>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</si>
  <si>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</si>
  <si>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</si>
  <si>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</si>
  <si>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</si>
  <si>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</si>
  <si>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</si>
  <si>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</si>
  <si>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</si>
  <si>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</si>
  <si>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</si>
  <si>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</si>
  <si>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</si>
  <si>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</si>
  <si>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</si>
  <si>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</si>
  <si>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</si>
  <si>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</si>
  <si>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</si>
  <si>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</si>
  <si>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</si>
  <si>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</si>
  <si>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</si>
  <si>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</si>
  <si>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</si>
  <si>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</si>
  <si>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</si>
  <si>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</si>
  <si>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</si>
  <si>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</si>
  <si>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</si>
  <si>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</si>
  <si>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</si>
  <si>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</si>
  <si>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</si>
  <si>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</si>
  <si>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</si>
  <si>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</si>
  <si>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</si>
  <si>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</si>
  <si>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</si>
  <si>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</si>
  <si>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</si>
  <si>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</si>
  <si>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</si>
  <si>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</si>
  <si>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</si>
  <si>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</si>
  <si>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</si>
  <si>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</si>
  <si>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</si>
  <si>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</si>
  <si>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</si>
  <si>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</si>
  <si>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</si>
  <si>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</si>
  <si>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</si>
  <si>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</si>
  <si>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</si>
  <si>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</si>
  <si>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</si>
  <si>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</si>
  <si>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</si>
  <si>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</si>
  <si>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</si>
  <si>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</si>
  <si>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</si>
  <si>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</si>
  <si>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</si>
  <si>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</si>
  <si>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</si>
  <si>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</si>
  <si>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</si>
  <si>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</si>
  <si>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</si>
  <si>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</si>
  <si>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</si>
  <si>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</si>
  <si>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</si>
  <si>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</si>
  <si>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</si>
  <si>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</si>
  <si>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</si>
  <si>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</si>
  <si>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</si>
  <si>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</si>
  <si>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</si>
  <si>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</si>
  <si>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</si>
  <si>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</si>
  <si>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</si>
  <si>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</si>
  <si>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</si>
  <si>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</si>
  <si>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当該値(N-1)</t>
    <phoneticPr fontId="5"/>
  </si>
  <si>
    <t>当該値(N-4)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</si>
  <si>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</si>
  <si>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</si>
  <si>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</si>
  <si>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</si>
  <si>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</si>
  <si>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</si>
  <si>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山口県　岩国市</t>
  </si>
  <si>
    <t>岩国駅東口自動二輪車等駐車場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</si>
  <si>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</si>
  <si>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</si>
  <si>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</si>
  <si>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</si>
  <si>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</si>
  <si>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</si>
  <si>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</si>
  <si>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</si>
  <si>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駅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</si>
  <si>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</si>
  <si>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</si>
  <si>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</si>
  <si>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</si>
  <si>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</si>
  <si>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</si>
  <si>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</si>
  <si>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収益的収支比率、売上高ＧＯＰ比率ともに全国平均及び類似施設平均を上回り、高い収益性を示す。
　一方、ＥＢＩＴＤＡが全国平均及び類似施設平均を下回っているが、施設の規模が小さいことが主な要因と考えられる。</t>
    <rPh sb="96" eb="97">
      <t>カンガ</t>
    </rPh>
    <phoneticPr fontId="5"/>
  </si>
  <si>
    <t>　新しい施設のため、今のところ問題はない。</t>
    <phoneticPr fontId="5"/>
  </si>
  <si>
    <t>　稼働率は、全国平均及び類似施設平均を下回っている。
　一定の空きがある状況であり、稼働率向上に向けた取組みを検討する必要がある。</t>
    <phoneticPr fontId="5"/>
  </si>
  <si>
    <t>　新しい施設のため、今のところ資産としての問題はない。
　稼働率向上に向けた取組みを検討する必要がある。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</si>
</sst>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2280</c:v>
                </c:pt>
                <c:pt idx="4">
                  <c:v>1036.4000000000001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A0-40C6-91C7-4D2C1CBF05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754.2</c:v>
                </c:pt>
                <c:pt idx="3">
                  <c:v>383.4</c:v>
                </c:pt>
                <c:pt idx="4">
                  <c:v>338.4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A0-40C6-91C7-4D2C1CBF05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58-4585-9154-4754D6071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54.4</c:v>
                </c:pt>
                <c:pt idx="3">
                  <c:v>70.3</c:v>
                </c:pt>
                <c:pt idx="4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58-4585-9154-4754D6071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E54B-4B3C-80D1-76D406E7A7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4B-4B3C-80D1-76D406E7A7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D3B3-48BC-8706-491DA2312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B3-48BC-8706-491DA2312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4F-43D2-8D23-C0B6EEC69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2</c:v>
                </c:pt>
                <c:pt idx="3">
                  <c:v>10.199999999999999</c:v>
                </c:pt>
                <c:pt idx="4">
                  <c:v>5.0999999999999996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4F-43D2-8D23-C0B6EEC69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23-49B3-96E8-B595C2A32F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15</c:v>
                </c:pt>
                <c:pt idx="3">
                  <c:v>407</c:v>
                </c:pt>
                <c:pt idx="4">
                  <c:v>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23-49B3-96E8-B595C2A32F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44.4</c:v>
                </c:pt>
                <c:pt idx="3">
                  <c:v>41.7</c:v>
                </c:pt>
                <c:pt idx="4">
                  <c:v>47.2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C6-4EC8-A2E7-B1959F75C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295.5</c:v>
                </c:pt>
                <c:pt idx="3">
                  <c:v>224.4</c:v>
                </c:pt>
                <c:pt idx="4">
                  <c:v>251.9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C6-4EC8-A2E7-B1959F75C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100</c:v>
                </c:pt>
                <c:pt idx="3">
                  <c:v>95.6</c:v>
                </c:pt>
                <c:pt idx="4">
                  <c:v>90.4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ED-4A52-B8DC-3CDD22259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33.6</c:v>
                </c:pt>
                <c:pt idx="3">
                  <c:v>-122.5</c:v>
                </c:pt>
                <c:pt idx="4">
                  <c:v>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ED-4A52-B8DC-3CDD22259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49</c:v>
                </c:pt>
                <c:pt idx="3">
                  <c:v>109</c:v>
                </c:pt>
                <c:pt idx="4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2F-4B95-B37F-766433460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7940</c:v>
                </c:pt>
                <c:pt idx="3">
                  <c:v>2576</c:v>
                </c:pt>
                <c:pt idx="4">
                  <c:v>4153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2F-4B95-B37F-766433460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S35" zoomScaleNormal="100" zoomScaleSheetLayoutView="7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</row>
    <row r="3" spans="1:382" ht="9.75" customHeight="1" x14ac:dyDescent="0.15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</row>
    <row r="4" spans="1:382" ht="9.75" customHeight="1" x14ac:dyDescent="0.15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67" t="str">
        <f>データ!H6&amp;"　"&amp;データ!I6</f>
        <v>山口県岩国市　岩国駅東口自動二輪車等駐車場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68" t="s">
        <v>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68" t="s">
        <v>2</v>
      </c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70"/>
      <c r="CF7" s="68" t="s">
        <v>3</v>
      </c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70"/>
      <c r="DU7" s="71" t="s">
        <v>4</v>
      </c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2" t="s">
        <v>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72" t="s">
        <v>6</v>
      </c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 t="s">
        <v>7</v>
      </c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 t="s">
        <v>8</v>
      </c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3"/>
      <c r="ND7" s="73" t="s">
        <v>9</v>
      </c>
      <c r="NE7" s="74"/>
      <c r="NF7" s="74"/>
      <c r="NG7" s="74"/>
      <c r="NH7" s="74"/>
      <c r="NI7" s="74"/>
      <c r="NJ7" s="74"/>
      <c r="NK7" s="74"/>
      <c r="NL7" s="74"/>
      <c r="NM7" s="74"/>
      <c r="NN7" s="74"/>
      <c r="NO7" s="74"/>
      <c r="NP7" s="74"/>
      <c r="NQ7" s="75"/>
    </row>
    <row r="8" spans="1:382" ht="18.75" customHeight="1" x14ac:dyDescent="0.15">
      <c r="A8" s="2"/>
      <c r="B8" s="76" t="str">
        <f>データ!J7</f>
        <v>法非適用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8"/>
      <c r="AQ8" s="76" t="str">
        <f>データ!K7</f>
        <v>駐車場整備事業</v>
      </c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8"/>
      <c r="CF8" s="76" t="str">
        <f>データ!L7</f>
        <v>-</v>
      </c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8"/>
      <c r="DU8" s="79" t="str">
        <f>データ!M7</f>
        <v>Ａ３Ｂ１</v>
      </c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 t="str">
        <f>データ!N7</f>
        <v>非設置</v>
      </c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79" t="str">
        <f>データ!S7</f>
        <v>駅</v>
      </c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  <c r="IU8" s="79"/>
      <c r="IV8" s="79"/>
      <c r="IW8" s="79"/>
      <c r="IX8" s="79"/>
      <c r="IY8" s="79"/>
      <c r="IZ8" s="79"/>
      <c r="JA8" s="79"/>
      <c r="JB8" s="79"/>
      <c r="JC8" s="79"/>
      <c r="JD8" s="79"/>
      <c r="JE8" s="79"/>
      <c r="JF8" s="79"/>
      <c r="JG8" s="79"/>
      <c r="JH8" s="79"/>
      <c r="JI8" s="79"/>
      <c r="JJ8" s="79"/>
      <c r="JK8" s="79"/>
      <c r="JL8" s="79"/>
      <c r="JM8" s="79"/>
      <c r="JN8" s="79"/>
      <c r="JO8" s="79"/>
      <c r="JP8" s="79"/>
      <c r="JQ8" s="79" t="str">
        <f>データ!T7</f>
        <v>無</v>
      </c>
      <c r="JR8" s="79"/>
      <c r="JS8" s="79"/>
      <c r="JT8" s="79"/>
      <c r="JU8" s="79"/>
      <c r="JV8" s="79"/>
      <c r="JW8" s="79"/>
      <c r="JX8" s="79"/>
      <c r="JY8" s="79"/>
      <c r="JZ8" s="79"/>
      <c r="KA8" s="79"/>
      <c r="KB8" s="79"/>
      <c r="KC8" s="79"/>
      <c r="KD8" s="79"/>
      <c r="KE8" s="79"/>
      <c r="KF8" s="79"/>
      <c r="KG8" s="79"/>
      <c r="KH8" s="79"/>
      <c r="KI8" s="79"/>
      <c r="KJ8" s="79"/>
      <c r="KK8" s="79"/>
      <c r="KL8" s="79"/>
      <c r="KM8" s="79"/>
      <c r="KN8" s="79"/>
      <c r="KO8" s="79"/>
      <c r="KP8" s="79"/>
      <c r="KQ8" s="79"/>
      <c r="KR8" s="79"/>
      <c r="KS8" s="79"/>
      <c r="KT8" s="79"/>
      <c r="KU8" s="79"/>
      <c r="KV8" s="79"/>
      <c r="KW8" s="79"/>
      <c r="KX8" s="79"/>
      <c r="KY8" s="79"/>
      <c r="KZ8" s="79"/>
      <c r="LA8" s="79"/>
      <c r="LB8" s="79"/>
      <c r="LC8" s="79"/>
      <c r="LD8" s="79"/>
      <c r="LE8" s="79"/>
      <c r="LF8" s="79"/>
      <c r="LG8" s="79"/>
      <c r="LH8" s="79"/>
      <c r="LI8" s="79"/>
      <c r="LJ8" s="80">
        <f>データ!U7</f>
        <v>196</v>
      </c>
      <c r="LK8" s="80"/>
      <c r="LL8" s="80"/>
      <c r="LM8" s="80"/>
      <c r="LN8" s="80"/>
      <c r="LO8" s="80"/>
      <c r="LP8" s="80"/>
      <c r="LQ8" s="80"/>
      <c r="LR8" s="80"/>
      <c r="LS8" s="80"/>
      <c r="LT8" s="80"/>
      <c r="LU8" s="80"/>
      <c r="LV8" s="80"/>
      <c r="LW8" s="80"/>
      <c r="LX8" s="80"/>
      <c r="LY8" s="80"/>
      <c r="LZ8" s="80"/>
      <c r="MA8" s="80"/>
      <c r="MB8" s="80"/>
      <c r="MC8" s="80"/>
      <c r="MD8" s="80"/>
      <c r="ME8" s="80"/>
      <c r="MF8" s="80"/>
      <c r="MG8" s="80"/>
      <c r="MH8" s="80"/>
      <c r="MI8" s="80"/>
      <c r="MJ8" s="80"/>
      <c r="MK8" s="80"/>
      <c r="ML8" s="80"/>
      <c r="MM8" s="80"/>
      <c r="MN8" s="80"/>
      <c r="MO8" s="80"/>
      <c r="MP8" s="80"/>
      <c r="MQ8" s="80"/>
      <c r="MR8" s="80"/>
      <c r="MS8" s="80"/>
      <c r="MT8" s="80"/>
      <c r="MU8" s="80"/>
      <c r="MV8" s="80"/>
      <c r="MW8" s="80"/>
      <c r="MX8" s="80"/>
      <c r="MY8" s="80"/>
      <c r="MZ8" s="80"/>
      <c r="NA8" s="80"/>
      <c r="NB8" s="80"/>
      <c r="NC8" s="3"/>
      <c r="ND8" s="81" t="s">
        <v>10</v>
      </c>
      <c r="NE8" s="82"/>
      <c r="NF8" s="83" t="s">
        <v>11</v>
      </c>
      <c r="NG8" s="83"/>
      <c r="NH8" s="83"/>
      <c r="NI8" s="83"/>
      <c r="NJ8" s="83"/>
      <c r="NK8" s="83"/>
      <c r="NL8" s="83"/>
      <c r="NM8" s="83"/>
      <c r="NN8" s="83"/>
      <c r="NO8" s="83"/>
      <c r="NP8" s="83"/>
      <c r="NQ8" s="84"/>
    </row>
    <row r="9" spans="1:382" ht="18.75" customHeight="1" x14ac:dyDescent="0.15">
      <c r="A9" s="2"/>
      <c r="B9" s="68" t="s">
        <v>12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13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70"/>
      <c r="CF9" s="68" t="s">
        <v>14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70"/>
      <c r="DU9" s="72" t="s">
        <v>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72" t="s">
        <v>16</v>
      </c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 t="s">
        <v>17</v>
      </c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 t="s">
        <v>18</v>
      </c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3"/>
      <c r="ND9" s="85" t="s">
        <v>19</v>
      </c>
      <c r="NE9" s="86"/>
      <c r="NF9" s="87" t="s">
        <v>20</v>
      </c>
      <c r="NG9" s="87"/>
      <c r="NH9" s="87"/>
      <c r="NI9" s="87"/>
      <c r="NJ9" s="87"/>
      <c r="NK9" s="87"/>
      <c r="NL9" s="87"/>
      <c r="NM9" s="87"/>
      <c r="NN9" s="87"/>
      <c r="NO9" s="87"/>
      <c r="NP9" s="87"/>
      <c r="NQ9" s="88"/>
    </row>
    <row r="10" spans="1:382" ht="18.75" customHeight="1" x14ac:dyDescent="0.15">
      <c r="A10" s="2"/>
      <c r="B10" s="104" t="str">
        <f>データ!O7</f>
        <v>該当数値なし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6"/>
      <c r="AQ10" s="107" t="s">
        <v>116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9"/>
      <c r="CF10" s="76" t="str">
        <f>データ!Q7</f>
        <v>広場式</v>
      </c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8"/>
      <c r="DU10" s="80">
        <f>データ!R7</f>
        <v>3</v>
      </c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80">
        <f>データ!V7</f>
        <v>36</v>
      </c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  <c r="IT10" s="80"/>
      <c r="IU10" s="80"/>
      <c r="IV10" s="80"/>
      <c r="IW10" s="80"/>
      <c r="IX10" s="80"/>
      <c r="IY10" s="80"/>
      <c r="IZ10" s="80"/>
      <c r="JA10" s="80"/>
      <c r="JB10" s="80"/>
      <c r="JC10" s="80"/>
      <c r="JD10" s="80"/>
      <c r="JE10" s="80"/>
      <c r="JF10" s="80"/>
      <c r="JG10" s="80"/>
      <c r="JH10" s="80"/>
      <c r="JI10" s="80"/>
      <c r="JJ10" s="80"/>
      <c r="JK10" s="80"/>
      <c r="JL10" s="80"/>
      <c r="JM10" s="80"/>
      <c r="JN10" s="80"/>
      <c r="JO10" s="80"/>
      <c r="JP10" s="80"/>
      <c r="JQ10" s="80">
        <f>データ!W7</f>
        <v>0</v>
      </c>
      <c r="JR10" s="80"/>
      <c r="JS10" s="80"/>
      <c r="JT10" s="80"/>
      <c r="JU10" s="80"/>
      <c r="JV10" s="80"/>
      <c r="JW10" s="80"/>
      <c r="JX10" s="80"/>
      <c r="JY10" s="80"/>
      <c r="JZ10" s="80"/>
      <c r="KA10" s="80"/>
      <c r="KB10" s="80"/>
      <c r="KC10" s="80"/>
      <c r="KD10" s="80"/>
      <c r="KE10" s="80"/>
      <c r="KF10" s="80"/>
      <c r="KG10" s="80"/>
      <c r="KH10" s="80"/>
      <c r="KI10" s="80"/>
      <c r="KJ10" s="80"/>
      <c r="KK10" s="80"/>
      <c r="KL10" s="80"/>
      <c r="KM10" s="80"/>
      <c r="KN10" s="80"/>
      <c r="KO10" s="80"/>
      <c r="KP10" s="80"/>
      <c r="KQ10" s="80"/>
      <c r="KR10" s="80"/>
      <c r="KS10" s="80"/>
      <c r="KT10" s="80"/>
      <c r="KU10" s="80"/>
      <c r="KV10" s="80"/>
      <c r="KW10" s="80"/>
      <c r="KX10" s="80"/>
      <c r="KY10" s="80"/>
      <c r="KZ10" s="80"/>
      <c r="LA10" s="80"/>
      <c r="LB10" s="80"/>
      <c r="LC10" s="80"/>
      <c r="LD10" s="80"/>
      <c r="LE10" s="80"/>
      <c r="LF10" s="80"/>
      <c r="LG10" s="80"/>
      <c r="LH10" s="80"/>
      <c r="LI10" s="80"/>
      <c r="LJ10" s="79" t="str">
        <f>データ!X7</f>
        <v>利用料金制</v>
      </c>
      <c r="LK10" s="79"/>
      <c r="LL10" s="79"/>
      <c r="LM10" s="79"/>
      <c r="LN10" s="79"/>
      <c r="LO10" s="79"/>
      <c r="LP10" s="79"/>
      <c r="LQ10" s="79"/>
      <c r="LR10" s="79"/>
      <c r="LS10" s="79"/>
      <c r="LT10" s="79"/>
      <c r="LU10" s="79"/>
      <c r="LV10" s="79"/>
      <c r="LW10" s="79"/>
      <c r="LX10" s="79"/>
      <c r="LY10" s="79"/>
      <c r="LZ10" s="79"/>
      <c r="MA10" s="79"/>
      <c r="MB10" s="79"/>
      <c r="MC10" s="79"/>
      <c r="MD10" s="79"/>
      <c r="ME10" s="79"/>
      <c r="MF10" s="79"/>
      <c r="MG10" s="79"/>
      <c r="MH10" s="79"/>
      <c r="MI10" s="79"/>
      <c r="MJ10" s="79"/>
      <c r="MK10" s="79"/>
      <c r="ML10" s="79"/>
      <c r="MM10" s="79"/>
      <c r="MN10" s="79"/>
      <c r="MO10" s="79"/>
      <c r="MP10" s="79"/>
      <c r="MQ10" s="79"/>
      <c r="MR10" s="79"/>
      <c r="MS10" s="79"/>
      <c r="MT10" s="79"/>
      <c r="MU10" s="79"/>
      <c r="MV10" s="79"/>
      <c r="MW10" s="79"/>
      <c r="MX10" s="79"/>
      <c r="MY10" s="79"/>
      <c r="MZ10" s="79"/>
      <c r="NA10" s="79"/>
      <c r="NB10" s="79"/>
      <c r="NC10" s="2"/>
      <c r="ND10" s="89" t="s">
        <v>21</v>
      </c>
      <c r="NE10" s="90"/>
      <c r="NF10" s="91" t="s">
        <v>22</v>
      </c>
      <c r="NG10" s="91"/>
      <c r="NH10" s="91"/>
      <c r="NI10" s="91"/>
      <c r="NJ10" s="91"/>
      <c r="NK10" s="91"/>
      <c r="NL10" s="91"/>
      <c r="NM10" s="91"/>
      <c r="NN10" s="91"/>
      <c r="NO10" s="91"/>
      <c r="NP10" s="91"/>
      <c r="NQ10" s="92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93" t="s">
        <v>23</v>
      </c>
      <c r="NE11" s="93"/>
      <c r="NF11" s="93"/>
      <c r="NG11" s="93"/>
      <c r="NH11" s="93"/>
      <c r="NI11" s="93"/>
      <c r="NJ11" s="93"/>
      <c r="NK11" s="93"/>
      <c r="NL11" s="93"/>
      <c r="NM11" s="93"/>
      <c r="NN11" s="93"/>
      <c r="NO11" s="93"/>
      <c r="NP11" s="93"/>
      <c r="NQ11" s="93"/>
      <c r="NR11" s="93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94"/>
      <c r="NE13" s="94"/>
      <c r="NF13" s="94"/>
      <c r="NG13" s="94"/>
      <c r="NH13" s="94"/>
      <c r="NI13" s="94"/>
      <c r="NJ13" s="94"/>
      <c r="NK13" s="94"/>
      <c r="NL13" s="94"/>
      <c r="NM13" s="94"/>
      <c r="NN13" s="94"/>
      <c r="NO13" s="94"/>
      <c r="NP13" s="94"/>
      <c r="NQ13" s="94"/>
      <c r="NR13" s="94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95" t="s">
        <v>24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95" t="s">
        <v>25</v>
      </c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6"/>
      <c r="MX14" s="6"/>
      <c r="MY14" s="6"/>
      <c r="MZ14" s="6"/>
      <c r="NA14" s="6"/>
      <c r="NB14" s="7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"/>
      <c r="MX15" s="9"/>
      <c r="MY15" s="9"/>
      <c r="MZ15" s="9"/>
      <c r="NA15" s="9"/>
      <c r="NB15" s="10"/>
      <c r="NC15" s="2"/>
      <c r="ND15" s="100" t="s">
        <v>126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103" t="str">
        <f>データ!$B$11</f>
        <v>H29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 t="str">
        <f>データ!$C$11</f>
        <v>H30</v>
      </c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 t="str">
        <f>データ!$D$11</f>
        <v>R01</v>
      </c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 t="str">
        <f>データ!$E$11</f>
        <v>R02</v>
      </c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 t="str">
        <f>データ!$F$11</f>
        <v>R03</v>
      </c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103" t="str">
        <f>データ!$B$11</f>
        <v>H29</v>
      </c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 t="str">
        <f>データ!$C$11</f>
        <v>H30</v>
      </c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 t="str">
        <f>データ!$D$11</f>
        <v>R01</v>
      </c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 t="str">
        <f>データ!$E$11</f>
        <v>R02</v>
      </c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 t="str">
        <f>データ!$F$11</f>
        <v>R03</v>
      </c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103" t="str">
        <f>データ!$B$11</f>
        <v>H29</v>
      </c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 t="str">
        <f>データ!$C$11</f>
        <v>H30</v>
      </c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 t="str">
        <f>データ!$D$11</f>
        <v>R01</v>
      </c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 t="str">
        <f>データ!$E$11</f>
        <v>R02</v>
      </c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 t="str">
        <f>データ!$F$11</f>
        <v>R03</v>
      </c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110" t="s">
        <v>27</v>
      </c>
      <c r="K31" s="111"/>
      <c r="L31" s="111"/>
      <c r="M31" s="111"/>
      <c r="N31" s="111"/>
      <c r="O31" s="111"/>
      <c r="P31" s="111"/>
      <c r="Q31" s="111"/>
      <c r="R31" s="111"/>
      <c r="S31" s="111"/>
      <c r="T31" s="112"/>
      <c r="U31" s="113" t="str">
        <f>データ!Y7</f>
        <v>-</v>
      </c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 t="str">
        <f>データ!Z7</f>
        <v>-</v>
      </c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>
        <f>データ!AA7</f>
        <v>0</v>
      </c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>
        <f>データ!AB7</f>
        <v>2280</v>
      </c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>
        <f>データ!AC7</f>
        <v>1036.4000000000001</v>
      </c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10" t="s">
        <v>27</v>
      </c>
      <c r="EB31" s="111"/>
      <c r="EC31" s="111"/>
      <c r="ED31" s="111"/>
      <c r="EE31" s="111"/>
      <c r="EF31" s="111"/>
      <c r="EG31" s="111"/>
      <c r="EH31" s="111"/>
      <c r="EI31" s="111"/>
      <c r="EJ31" s="111"/>
      <c r="EK31" s="112"/>
      <c r="EL31" s="113" t="str">
        <f>データ!AJ7</f>
        <v>-</v>
      </c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 t="str">
        <f>データ!AK7</f>
        <v>-</v>
      </c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>
        <f>データ!AL7</f>
        <v>0</v>
      </c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>
        <f>データ!AM7</f>
        <v>0</v>
      </c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  <c r="HJ31" s="113">
        <f>データ!AN7</f>
        <v>0</v>
      </c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/>
      <c r="HW31" s="113"/>
      <c r="HX31" s="113"/>
      <c r="HY31" s="113"/>
      <c r="HZ31" s="113"/>
      <c r="IA31" s="113"/>
      <c r="IB31" s="113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110" t="s">
        <v>27</v>
      </c>
      <c r="IS31" s="111"/>
      <c r="IT31" s="111"/>
      <c r="IU31" s="111"/>
      <c r="IV31" s="111"/>
      <c r="IW31" s="111"/>
      <c r="IX31" s="111"/>
      <c r="IY31" s="111"/>
      <c r="IZ31" s="111"/>
      <c r="JA31" s="111"/>
      <c r="JB31" s="112"/>
      <c r="JC31" s="114" t="str">
        <f>データ!DK7</f>
        <v>-</v>
      </c>
      <c r="JD31" s="115"/>
      <c r="JE31" s="115"/>
      <c r="JF31" s="115"/>
      <c r="JG31" s="115"/>
      <c r="JH31" s="115"/>
      <c r="JI31" s="115"/>
      <c r="JJ31" s="115"/>
      <c r="JK31" s="115"/>
      <c r="JL31" s="115"/>
      <c r="JM31" s="115"/>
      <c r="JN31" s="115"/>
      <c r="JO31" s="115"/>
      <c r="JP31" s="115"/>
      <c r="JQ31" s="115"/>
      <c r="JR31" s="115"/>
      <c r="JS31" s="115"/>
      <c r="JT31" s="115"/>
      <c r="JU31" s="116"/>
      <c r="JV31" s="114" t="str">
        <f>データ!DL7</f>
        <v>-</v>
      </c>
      <c r="JW31" s="115"/>
      <c r="JX31" s="115"/>
      <c r="JY31" s="115"/>
      <c r="JZ31" s="115"/>
      <c r="KA31" s="115"/>
      <c r="KB31" s="115"/>
      <c r="KC31" s="115"/>
      <c r="KD31" s="115"/>
      <c r="KE31" s="115"/>
      <c r="KF31" s="115"/>
      <c r="KG31" s="115"/>
      <c r="KH31" s="115"/>
      <c r="KI31" s="115"/>
      <c r="KJ31" s="115"/>
      <c r="KK31" s="115"/>
      <c r="KL31" s="115"/>
      <c r="KM31" s="115"/>
      <c r="KN31" s="116"/>
      <c r="KO31" s="114">
        <f>データ!DM7</f>
        <v>44.4</v>
      </c>
      <c r="KP31" s="115"/>
      <c r="KQ31" s="115"/>
      <c r="KR31" s="115"/>
      <c r="KS31" s="115"/>
      <c r="KT31" s="115"/>
      <c r="KU31" s="115"/>
      <c r="KV31" s="115"/>
      <c r="KW31" s="115"/>
      <c r="KX31" s="115"/>
      <c r="KY31" s="115"/>
      <c r="KZ31" s="115"/>
      <c r="LA31" s="115"/>
      <c r="LB31" s="115"/>
      <c r="LC31" s="115"/>
      <c r="LD31" s="115"/>
      <c r="LE31" s="115"/>
      <c r="LF31" s="115"/>
      <c r="LG31" s="116"/>
      <c r="LH31" s="114">
        <f>データ!DN7</f>
        <v>41.7</v>
      </c>
      <c r="LI31" s="115"/>
      <c r="LJ31" s="115"/>
      <c r="LK31" s="115"/>
      <c r="LL31" s="115"/>
      <c r="LM31" s="115"/>
      <c r="LN31" s="115"/>
      <c r="LO31" s="115"/>
      <c r="LP31" s="115"/>
      <c r="LQ31" s="115"/>
      <c r="LR31" s="115"/>
      <c r="LS31" s="115"/>
      <c r="LT31" s="115"/>
      <c r="LU31" s="115"/>
      <c r="LV31" s="115"/>
      <c r="LW31" s="115"/>
      <c r="LX31" s="115"/>
      <c r="LY31" s="115"/>
      <c r="LZ31" s="116"/>
      <c r="MA31" s="114">
        <f>データ!DO7</f>
        <v>47.2</v>
      </c>
      <c r="MB31" s="115"/>
      <c r="MC31" s="115"/>
      <c r="MD31" s="115"/>
      <c r="ME31" s="115"/>
      <c r="MF31" s="115"/>
      <c r="MG31" s="115"/>
      <c r="MH31" s="115"/>
      <c r="MI31" s="115"/>
      <c r="MJ31" s="115"/>
      <c r="MK31" s="115"/>
      <c r="ML31" s="115"/>
      <c r="MM31" s="115"/>
      <c r="MN31" s="115"/>
      <c r="MO31" s="115"/>
      <c r="MP31" s="115"/>
      <c r="MQ31" s="115"/>
      <c r="MR31" s="115"/>
      <c r="MS31" s="116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110" t="s">
        <v>29</v>
      </c>
      <c r="K32" s="111"/>
      <c r="L32" s="111"/>
      <c r="M32" s="111"/>
      <c r="N32" s="111"/>
      <c r="O32" s="111"/>
      <c r="P32" s="111"/>
      <c r="Q32" s="111"/>
      <c r="R32" s="111"/>
      <c r="S32" s="111"/>
      <c r="T32" s="112"/>
      <c r="U32" s="113" t="str">
        <f>データ!AD7</f>
        <v>-</v>
      </c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 t="str">
        <f>データ!AE7</f>
        <v>-</v>
      </c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>
        <f>データ!AF7</f>
        <v>754.2</v>
      </c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>
        <f>データ!AG7</f>
        <v>383.4</v>
      </c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>
        <f>データ!AH7</f>
        <v>338.4</v>
      </c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10" t="s">
        <v>29</v>
      </c>
      <c r="EB32" s="111"/>
      <c r="EC32" s="111"/>
      <c r="ED32" s="111"/>
      <c r="EE32" s="111"/>
      <c r="EF32" s="111"/>
      <c r="EG32" s="111"/>
      <c r="EH32" s="111"/>
      <c r="EI32" s="111"/>
      <c r="EJ32" s="111"/>
      <c r="EK32" s="112"/>
      <c r="EL32" s="113" t="str">
        <f>データ!AO7</f>
        <v>-</v>
      </c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 t="str">
        <f>データ!AP7</f>
        <v>-</v>
      </c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>
        <f>データ!AQ7</f>
        <v>2</v>
      </c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>
        <f>データ!AR7</f>
        <v>10.199999999999999</v>
      </c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>
        <f>データ!AS7</f>
        <v>5.0999999999999996</v>
      </c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110" t="s">
        <v>29</v>
      </c>
      <c r="IS32" s="111"/>
      <c r="IT32" s="111"/>
      <c r="IU32" s="111"/>
      <c r="IV32" s="111"/>
      <c r="IW32" s="111"/>
      <c r="IX32" s="111"/>
      <c r="IY32" s="111"/>
      <c r="IZ32" s="111"/>
      <c r="JA32" s="111"/>
      <c r="JB32" s="112"/>
      <c r="JC32" s="114" t="str">
        <f>データ!DP7</f>
        <v>-</v>
      </c>
      <c r="JD32" s="115"/>
      <c r="JE32" s="115"/>
      <c r="JF32" s="115"/>
      <c r="JG32" s="115"/>
      <c r="JH32" s="115"/>
      <c r="JI32" s="115"/>
      <c r="JJ32" s="115"/>
      <c r="JK32" s="115"/>
      <c r="JL32" s="115"/>
      <c r="JM32" s="115"/>
      <c r="JN32" s="115"/>
      <c r="JO32" s="115"/>
      <c r="JP32" s="115"/>
      <c r="JQ32" s="115"/>
      <c r="JR32" s="115"/>
      <c r="JS32" s="115"/>
      <c r="JT32" s="115"/>
      <c r="JU32" s="116"/>
      <c r="JV32" s="114" t="str">
        <f>データ!DQ7</f>
        <v>-</v>
      </c>
      <c r="JW32" s="115"/>
      <c r="JX32" s="115"/>
      <c r="JY32" s="115"/>
      <c r="JZ32" s="115"/>
      <c r="KA32" s="115"/>
      <c r="KB32" s="115"/>
      <c r="KC32" s="115"/>
      <c r="KD32" s="115"/>
      <c r="KE32" s="115"/>
      <c r="KF32" s="115"/>
      <c r="KG32" s="115"/>
      <c r="KH32" s="115"/>
      <c r="KI32" s="115"/>
      <c r="KJ32" s="115"/>
      <c r="KK32" s="115"/>
      <c r="KL32" s="115"/>
      <c r="KM32" s="115"/>
      <c r="KN32" s="116"/>
      <c r="KO32" s="114">
        <f>データ!DR7</f>
        <v>295.5</v>
      </c>
      <c r="KP32" s="115"/>
      <c r="KQ32" s="115"/>
      <c r="KR32" s="115"/>
      <c r="KS32" s="115"/>
      <c r="KT32" s="115"/>
      <c r="KU32" s="115"/>
      <c r="KV32" s="115"/>
      <c r="KW32" s="115"/>
      <c r="KX32" s="115"/>
      <c r="KY32" s="115"/>
      <c r="KZ32" s="115"/>
      <c r="LA32" s="115"/>
      <c r="LB32" s="115"/>
      <c r="LC32" s="115"/>
      <c r="LD32" s="115"/>
      <c r="LE32" s="115"/>
      <c r="LF32" s="115"/>
      <c r="LG32" s="116"/>
      <c r="LH32" s="114">
        <f>データ!DS7</f>
        <v>224.4</v>
      </c>
      <c r="LI32" s="115"/>
      <c r="LJ32" s="115"/>
      <c r="LK32" s="115"/>
      <c r="LL32" s="115"/>
      <c r="LM32" s="115"/>
      <c r="LN32" s="115"/>
      <c r="LO32" s="115"/>
      <c r="LP32" s="115"/>
      <c r="LQ32" s="115"/>
      <c r="LR32" s="115"/>
      <c r="LS32" s="115"/>
      <c r="LT32" s="115"/>
      <c r="LU32" s="115"/>
      <c r="LV32" s="115"/>
      <c r="LW32" s="115"/>
      <c r="LX32" s="115"/>
      <c r="LY32" s="115"/>
      <c r="LZ32" s="116"/>
      <c r="MA32" s="114">
        <f>データ!DT7</f>
        <v>251.9</v>
      </c>
      <c r="MB32" s="115"/>
      <c r="MC32" s="115"/>
      <c r="MD32" s="115"/>
      <c r="ME32" s="115"/>
      <c r="MF32" s="115"/>
      <c r="MG32" s="115"/>
      <c r="MH32" s="115"/>
      <c r="MI32" s="115"/>
      <c r="MJ32" s="115"/>
      <c r="MK32" s="115"/>
      <c r="ML32" s="115"/>
      <c r="MM32" s="115"/>
      <c r="MN32" s="115"/>
      <c r="MO32" s="115"/>
      <c r="MP32" s="115"/>
      <c r="MQ32" s="115"/>
      <c r="MR32" s="115"/>
      <c r="MS32" s="116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00" t="s">
        <v>127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00" t="s">
        <v>128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103" t="str">
        <f>データ!$B$11</f>
        <v>H29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 t="str">
        <f>データ!$C$11</f>
        <v>H30</v>
      </c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 t="str">
        <f>データ!$D$11</f>
        <v>R01</v>
      </c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 t="str">
        <f>データ!$E$11</f>
        <v>R02</v>
      </c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 t="str">
        <f>データ!$F$11</f>
        <v>R03</v>
      </c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103" t="str">
        <f>データ!$B$11</f>
        <v>H29</v>
      </c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 t="str">
        <f>データ!$C$11</f>
        <v>H30</v>
      </c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 t="str">
        <f>データ!$D$11</f>
        <v>R01</v>
      </c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 t="str">
        <f>データ!$E$11</f>
        <v>R02</v>
      </c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 t="str">
        <f>データ!$F$11</f>
        <v>R03</v>
      </c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103" t="str">
        <f>データ!$B$11</f>
        <v>H29</v>
      </c>
      <c r="JD51" s="103"/>
      <c r="JE51" s="103"/>
      <c r="JF51" s="103"/>
      <c r="JG51" s="103"/>
      <c r="JH51" s="103"/>
      <c r="JI51" s="103"/>
      <c r="JJ51" s="103"/>
      <c r="JK51" s="103"/>
      <c r="JL51" s="103"/>
      <c r="JM51" s="103"/>
      <c r="JN51" s="103"/>
      <c r="JO51" s="103"/>
      <c r="JP51" s="103"/>
      <c r="JQ51" s="103"/>
      <c r="JR51" s="103"/>
      <c r="JS51" s="103"/>
      <c r="JT51" s="103"/>
      <c r="JU51" s="103"/>
      <c r="JV51" s="103" t="str">
        <f>データ!$C$11</f>
        <v>H30</v>
      </c>
      <c r="JW51" s="103"/>
      <c r="JX51" s="103"/>
      <c r="JY51" s="103"/>
      <c r="JZ51" s="103"/>
      <c r="KA51" s="103"/>
      <c r="KB51" s="103"/>
      <c r="KC51" s="103"/>
      <c r="KD51" s="103"/>
      <c r="KE51" s="103"/>
      <c r="KF51" s="103"/>
      <c r="KG51" s="103"/>
      <c r="KH51" s="103"/>
      <c r="KI51" s="103"/>
      <c r="KJ51" s="103"/>
      <c r="KK51" s="103"/>
      <c r="KL51" s="103"/>
      <c r="KM51" s="103"/>
      <c r="KN51" s="103"/>
      <c r="KO51" s="103" t="str">
        <f>データ!$D$11</f>
        <v>R01</v>
      </c>
      <c r="KP51" s="103"/>
      <c r="KQ51" s="103"/>
      <c r="KR51" s="103"/>
      <c r="KS51" s="103"/>
      <c r="KT51" s="103"/>
      <c r="KU51" s="103"/>
      <c r="KV51" s="103"/>
      <c r="KW51" s="103"/>
      <c r="KX51" s="103"/>
      <c r="KY51" s="103"/>
      <c r="KZ51" s="103"/>
      <c r="LA51" s="103"/>
      <c r="LB51" s="103"/>
      <c r="LC51" s="103"/>
      <c r="LD51" s="103"/>
      <c r="LE51" s="103"/>
      <c r="LF51" s="103"/>
      <c r="LG51" s="103"/>
      <c r="LH51" s="103" t="str">
        <f>データ!$E$11</f>
        <v>R02</v>
      </c>
      <c r="LI51" s="103"/>
      <c r="LJ51" s="103"/>
      <c r="LK51" s="103"/>
      <c r="LL51" s="103"/>
      <c r="LM51" s="103"/>
      <c r="LN51" s="103"/>
      <c r="LO51" s="103"/>
      <c r="LP51" s="103"/>
      <c r="LQ51" s="103"/>
      <c r="LR51" s="103"/>
      <c r="LS51" s="103"/>
      <c r="LT51" s="103"/>
      <c r="LU51" s="103"/>
      <c r="LV51" s="103"/>
      <c r="LW51" s="103"/>
      <c r="LX51" s="103"/>
      <c r="LY51" s="103"/>
      <c r="LZ51" s="103"/>
      <c r="MA51" s="103" t="str">
        <f>データ!$F$11</f>
        <v>R03</v>
      </c>
      <c r="MB51" s="103"/>
      <c r="MC51" s="103"/>
      <c r="MD51" s="103"/>
      <c r="ME51" s="103"/>
      <c r="MF51" s="103"/>
      <c r="MG51" s="103"/>
      <c r="MH51" s="103"/>
      <c r="MI51" s="103"/>
      <c r="MJ51" s="103"/>
      <c r="MK51" s="103"/>
      <c r="ML51" s="103"/>
      <c r="MM51" s="103"/>
      <c r="MN51" s="103"/>
      <c r="MO51" s="103"/>
      <c r="MP51" s="103"/>
      <c r="MQ51" s="103"/>
      <c r="MR51" s="103"/>
      <c r="MS51" s="103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110" t="s">
        <v>27</v>
      </c>
      <c r="K52" s="111"/>
      <c r="L52" s="111"/>
      <c r="M52" s="111"/>
      <c r="N52" s="111"/>
      <c r="O52" s="111"/>
      <c r="P52" s="111"/>
      <c r="Q52" s="111"/>
      <c r="R52" s="111"/>
      <c r="S52" s="111"/>
      <c r="T52" s="112"/>
      <c r="U52" s="120" t="str">
        <f>データ!AU7</f>
        <v>-</v>
      </c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 t="str">
        <f>データ!AV7</f>
        <v>-</v>
      </c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>
        <f>データ!AW7</f>
        <v>0</v>
      </c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>
        <f>データ!AX7</f>
        <v>0</v>
      </c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>
        <f>データ!AY7</f>
        <v>0</v>
      </c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10" t="s">
        <v>27</v>
      </c>
      <c r="EB52" s="111"/>
      <c r="EC52" s="111"/>
      <c r="ED52" s="111"/>
      <c r="EE52" s="111"/>
      <c r="EF52" s="111"/>
      <c r="EG52" s="111"/>
      <c r="EH52" s="111"/>
      <c r="EI52" s="111"/>
      <c r="EJ52" s="111"/>
      <c r="EK52" s="112"/>
      <c r="EL52" s="113" t="str">
        <f>データ!BF7</f>
        <v>-</v>
      </c>
      <c r="EM52" s="113"/>
      <c r="EN52" s="113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  <c r="EY52" s="113"/>
      <c r="EZ52" s="113"/>
      <c r="FA52" s="113"/>
      <c r="FB52" s="113"/>
      <c r="FC52" s="113"/>
      <c r="FD52" s="113"/>
      <c r="FE52" s="113" t="str">
        <f>データ!BG7</f>
        <v>-</v>
      </c>
      <c r="FF52" s="113"/>
      <c r="FG52" s="113"/>
      <c r="FH52" s="113"/>
      <c r="FI52" s="113"/>
      <c r="FJ52" s="113"/>
      <c r="FK52" s="113"/>
      <c r="FL52" s="113"/>
      <c r="FM52" s="113"/>
      <c r="FN52" s="113"/>
      <c r="FO52" s="113"/>
      <c r="FP52" s="113"/>
      <c r="FQ52" s="113"/>
      <c r="FR52" s="113"/>
      <c r="FS52" s="113"/>
      <c r="FT52" s="113"/>
      <c r="FU52" s="113"/>
      <c r="FV52" s="113"/>
      <c r="FW52" s="113"/>
      <c r="FX52" s="113">
        <f>データ!BH7</f>
        <v>100</v>
      </c>
      <c r="FY52" s="113"/>
      <c r="FZ52" s="113"/>
      <c r="GA52" s="113"/>
      <c r="GB52" s="113"/>
      <c r="GC52" s="113"/>
      <c r="GD52" s="113"/>
      <c r="GE52" s="113"/>
      <c r="GF52" s="113"/>
      <c r="GG52" s="113"/>
      <c r="GH52" s="113"/>
      <c r="GI52" s="113"/>
      <c r="GJ52" s="113"/>
      <c r="GK52" s="113"/>
      <c r="GL52" s="113"/>
      <c r="GM52" s="113"/>
      <c r="GN52" s="113"/>
      <c r="GO52" s="113"/>
      <c r="GP52" s="113"/>
      <c r="GQ52" s="113">
        <f>データ!BI7</f>
        <v>95.6</v>
      </c>
      <c r="GR52" s="113"/>
      <c r="GS52" s="113"/>
      <c r="GT52" s="113"/>
      <c r="GU52" s="113"/>
      <c r="GV52" s="113"/>
      <c r="GW52" s="113"/>
      <c r="GX52" s="113"/>
      <c r="GY52" s="113"/>
      <c r="GZ52" s="113"/>
      <c r="HA52" s="113"/>
      <c r="HB52" s="113"/>
      <c r="HC52" s="113"/>
      <c r="HD52" s="113"/>
      <c r="HE52" s="113"/>
      <c r="HF52" s="113"/>
      <c r="HG52" s="113"/>
      <c r="HH52" s="113"/>
      <c r="HI52" s="113"/>
      <c r="HJ52" s="113">
        <f>データ!BJ7</f>
        <v>90.4</v>
      </c>
      <c r="HK52" s="113"/>
      <c r="HL52" s="113"/>
      <c r="HM52" s="113"/>
      <c r="HN52" s="113"/>
      <c r="HO52" s="113"/>
      <c r="HP52" s="113"/>
      <c r="HQ52" s="113"/>
      <c r="HR52" s="113"/>
      <c r="HS52" s="113"/>
      <c r="HT52" s="113"/>
      <c r="HU52" s="113"/>
      <c r="HV52" s="113"/>
      <c r="HW52" s="113"/>
      <c r="HX52" s="113"/>
      <c r="HY52" s="113"/>
      <c r="HZ52" s="113"/>
      <c r="IA52" s="113"/>
      <c r="IB52" s="113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10" t="s">
        <v>27</v>
      </c>
      <c r="IS52" s="111"/>
      <c r="IT52" s="111"/>
      <c r="IU52" s="111"/>
      <c r="IV52" s="111"/>
      <c r="IW52" s="111"/>
      <c r="IX52" s="111"/>
      <c r="IY52" s="111"/>
      <c r="IZ52" s="111"/>
      <c r="JA52" s="111"/>
      <c r="JB52" s="112"/>
      <c r="JC52" s="120" t="str">
        <f>データ!BQ7</f>
        <v>-</v>
      </c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 t="str">
        <f>データ!BR7</f>
        <v>-</v>
      </c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>
        <f>データ!BS7</f>
        <v>49</v>
      </c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>
        <f>データ!BT7</f>
        <v>109</v>
      </c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>
        <f>データ!BU7</f>
        <v>103</v>
      </c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110" t="s">
        <v>29</v>
      </c>
      <c r="K53" s="111"/>
      <c r="L53" s="111"/>
      <c r="M53" s="111"/>
      <c r="N53" s="111"/>
      <c r="O53" s="111"/>
      <c r="P53" s="111"/>
      <c r="Q53" s="111"/>
      <c r="R53" s="111"/>
      <c r="S53" s="111"/>
      <c r="T53" s="112"/>
      <c r="U53" s="120" t="str">
        <f>データ!AZ7</f>
        <v>-</v>
      </c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 t="str">
        <f>データ!BA7</f>
        <v>-</v>
      </c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>
        <f>データ!BB7</f>
        <v>15</v>
      </c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>
        <f>データ!BC7</f>
        <v>407</v>
      </c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>
        <f>データ!BD7</f>
        <v>166</v>
      </c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10" t="s">
        <v>29</v>
      </c>
      <c r="EB53" s="111"/>
      <c r="EC53" s="111"/>
      <c r="ED53" s="111"/>
      <c r="EE53" s="111"/>
      <c r="EF53" s="111"/>
      <c r="EG53" s="111"/>
      <c r="EH53" s="111"/>
      <c r="EI53" s="111"/>
      <c r="EJ53" s="111"/>
      <c r="EK53" s="112"/>
      <c r="EL53" s="113" t="str">
        <f>データ!BK7</f>
        <v>-</v>
      </c>
      <c r="EM53" s="113"/>
      <c r="EN53" s="113"/>
      <c r="EO53" s="113"/>
      <c r="EP53" s="113"/>
      <c r="EQ53" s="113"/>
      <c r="ER53" s="113"/>
      <c r="ES53" s="113"/>
      <c r="ET53" s="113"/>
      <c r="EU53" s="113"/>
      <c r="EV53" s="113"/>
      <c r="EW53" s="113"/>
      <c r="EX53" s="113"/>
      <c r="EY53" s="113"/>
      <c r="EZ53" s="113"/>
      <c r="FA53" s="113"/>
      <c r="FB53" s="113"/>
      <c r="FC53" s="113"/>
      <c r="FD53" s="113"/>
      <c r="FE53" s="113" t="str">
        <f>データ!BL7</f>
        <v>-</v>
      </c>
      <c r="FF53" s="113"/>
      <c r="FG53" s="113"/>
      <c r="FH53" s="113"/>
      <c r="FI53" s="113"/>
      <c r="FJ53" s="113"/>
      <c r="FK53" s="113"/>
      <c r="FL53" s="113"/>
      <c r="FM53" s="113"/>
      <c r="FN53" s="113"/>
      <c r="FO53" s="113"/>
      <c r="FP53" s="113"/>
      <c r="FQ53" s="113"/>
      <c r="FR53" s="113"/>
      <c r="FS53" s="113"/>
      <c r="FT53" s="113"/>
      <c r="FU53" s="113"/>
      <c r="FV53" s="113"/>
      <c r="FW53" s="113"/>
      <c r="FX53" s="113">
        <f>データ!BM7</f>
        <v>33.6</v>
      </c>
      <c r="FY53" s="113"/>
      <c r="FZ53" s="113"/>
      <c r="GA53" s="113"/>
      <c r="GB53" s="113"/>
      <c r="GC53" s="113"/>
      <c r="GD53" s="113"/>
      <c r="GE53" s="113"/>
      <c r="GF53" s="113"/>
      <c r="GG53" s="113"/>
      <c r="GH53" s="113"/>
      <c r="GI53" s="113"/>
      <c r="GJ53" s="113"/>
      <c r="GK53" s="113"/>
      <c r="GL53" s="113"/>
      <c r="GM53" s="113"/>
      <c r="GN53" s="113"/>
      <c r="GO53" s="113"/>
      <c r="GP53" s="113"/>
      <c r="GQ53" s="113">
        <f>データ!BN7</f>
        <v>-122.5</v>
      </c>
      <c r="GR53" s="113"/>
      <c r="GS53" s="113"/>
      <c r="GT53" s="113"/>
      <c r="GU53" s="113"/>
      <c r="GV53" s="113"/>
      <c r="GW53" s="113"/>
      <c r="GX53" s="113"/>
      <c r="GY53" s="113"/>
      <c r="GZ53" s="113"/>
      <c r="HA53" s="113"/>
      <c r="HB53" s="113"/>
      <c r="HC53" s="113"/>
      <c r="HD53" s="113"/>
      <c r="HE53" s="113"/>
      <c r="HF53" s="113"/>
      <c r="HG53" s="113"/>
      <c r="HH53" s="113"/>
      <c r="HI53" s="113"/>
      <c r="HJ53" s="113">
        <f>データ!BO7</f>
        <v>8.5</v>
      </c>
      <c r="HK53" s="113"/>
      <c r="HL53" s="113"/>
      <c r="HM53" s="113"/>
      <c r="HN53" s="113"/>
      <c r="HO53" s="113"/>
      <c r="HP53" s="113"/>
      <c r="HQ53" s="113"/>
      <c r="HR53" s="113"/>
      <c r="HS53" s="113"/>
      <c r="HT53" s="113"/>
      <c r="HU53" s="113"/>
      <c r="HV53" s="113"/>
      <c r="HW53" s="113"/>
      <c r="HX53" s="113"/>
      <c r="HY53" s="113"/>
      <c r="HZ53" s="113"/>
      <c r="IA53" s="113"/>
      <c r="IB53" s="113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10" t="s">
        <v>29</v>
      </c>
      <c r="IS53" s="111"/>
      <c r="IT53" s="111"/>
      <c r="IU53" s="111"/>
      <c r="IV53" s="111"/>
      <c r="IW53" s="111"/>
      <c r="IX53" s="111"/>
      <c r="IY53" s="111"/>
      <c r="IZ53" s="111"/>
      <c r="JA53" s="111"/>
      <c r="JB53" s="112"/>
      <c r="JC53" s="120" t="str">
        <f>データ!BV7</f>
        <v>-</v>
      </c>
      <c r="JD53" s="120"/>
      <c r="JE53" s="120"/>
      <c r="JF53" s="120"/>
      <c r="JG53" s="120"/>
      <c r="JH53" s="120"/>
      <c r="JI53" s="120"/>
      <c r="JJ53" s="120"/>
      <c r="JK53" s="120"/>
      <c r="JL53" s="120"/>
      <c r="JM53" s="120"/>
      <c r="JN53" s="120"/>
      <c r="JO53" s="120"/>
      <c r="JP53" s="120"/>
      <c r="JQ53" s="120"/>
      <c r="JR53" s="120"/>
      <c r="JS53" s="120"/>
      <c r="JT53" s="120"/>
      <c r="JU53" s="120"/>
      <c r="JV53" s="120" t="str">
        <f>データ!BW7</f>
        <v>-</v>
      </c>
      <c r="JW53" s="120"/>
      <c r="JX53" s="120"/>
      <c r="JY53" s="120"/>
      <c r="JZ53" s="120"/>
      <c r="KA53" s="120"/>
      <c r="KB53" s="120"/>
      <c r="KC53" s="120"/>
      <c r="KD53" s="120"/>
      <c r="KE53" s="120"/>
      <c r="KF53" s="120"/>
      <c r="KG53" s="120"/>
      <c r="KH53" s="120"/>
      <c r="KI53" s="120"/>
      <c r="KJ53" s="120"/>
      <c r="KK53" s="120"/>
      <c r="KL53" s="120"/>
      <c r="KM53" s="120"/>
      <c r="KN53" s="120"/>
      <c r="KO53" s="120">
        <f>データ!BX7</f>
        <v>7940</v>
      </c>
      <c r="KP53" s="120"/>
      <c r="KQ53" s="120"/>
      <c r="KR53" s="120"/>
      <c r="KS53" s="120"/>
      <c r="KT53" s="120"/>
      <c r="KU53" s="120"/>
      <c r="KV53" s="120"/>
      <c r="KW53" s="120"/>
      <c r="KX53" s="120"/>
      <c r="KY53" s="120"/>
      <c r="KZ53" s="120"/>
      <c r="LA53" s="120"/>
      <c r="LB53" s="120"/>
      <c r="LC53" s="120"/>
      <c r="LD53" s="120"/>
      <c r="LE53" s="120"/>
      <c r="LF53" s="120"/>
      <c r="LG53" s="120"/>
      <c r="LH53" s="120">
        <f>データ!BY7</f>
        <v>2576</v>
      </c>
      <c r="LI53" s="120"/>
      <c r="LJ53" s="120"/>
      <c r="LK53" s="120"/>
      <c r="LL53" s="120"/>
      <c r="LM53" s="120"/>
      <c r="LN53" s="120"/>
      <c r="LO53" s="120"/>
      <c r="LP53" s="120"/>
      <c r="LQ53" s="120"/>
      <c r="LR53" s="120"/>
      <c r="LS53" s="120"/>
      <c r="LT53" s="120"/>
      <c r="LU53" s="120"/>
      <c r="LV53" s="120"/>
      <c r="LW53" s="120"/>
      <c r="LX53" s="120"/>
      <c r="LY53" s="120"/>
      <c r="LZ53" s="120"/>
      <c r="MA53" s="120">
        <f>データ!BZ7</f>
        <v>4153</v>
      </c>
      <c r="MB53" s="120"/>
      <c r="MC53" s="120"/>
      <c r="MD53" s="120"/>
      <c r="ME53" s="120"/>
      <c r="MF53" s="120"/>
      <c r="MG53" s="120"/>
      <c r="MH53" s="120"/>
      <c r="MI53" s="120"/>
      <c r="MJ53" s="120"/>
      <c r="MK53" s="120"/>
      <c r="ML53" s="120"/>
      <c r="MM53" s="120"/>
      <c r="MN53" s="120"/>
      <c r="MO53" s="120"/>
      <c r="MP53" s="120"/>
      <c r="MQ53" s="120"/>
      <c r="MR53" s="120"/>
      <c r="MS53" s="120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25"/>
      <c r="NB57" s="26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95" t="s">
        <v>31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  <c r="IW60" s="95"/>
      <c r="IX60" s="95"/>
      <c r="IY60" s="95"/>
      <c r="IZ60" s="95"/>
      <c r="JA60" s="95"/>
      <c r="JB60" s="95"/>
      <c r="JC60" s="95"/>
      <c r="JD60" s="95"/>
      <c r="JE60" s="95"/>
      <c r="JF60" s="95"/>
      <c r="JG60" s="95"/>
      <c r="JH60" s="95"/>
      <c r="JI60" s="95"/>
      <c r="JJ60" s="95"/>
      <c r="JK60" s="95"/>
      <c r="JL60" s="95"/>
      <c r="JM60" s="95"/>
      <c r="JN60" s="95"/>
      <c r="JO60" s="95"/>
      <c r="JP60" s="95"/>
      <c r="JQ60" s="95"/>
      <c r="JR60" s="95"/>
      <c r="JS60" s="95"/>
      <c r="JT60" s="95"/>
      <c r="JU60" s="95"/>
      <c r="JV60" s="95"/>
      <c r="JW60" s="95"/>
      <c r="JX60" s="95"/>
      <c r="JY60" s="95"/>
      <c r="JZ60" s="95"/>
      <c r="KA60" s="95"/>
      <c r="KB60" s="95"/>
      <c r="KC60" s="95"/>
      <c r="KD60" s="95"/>
      <c r="KE60" s="95"/>
      <c r="KF60" s="95"/>
      <c r="KG60" s="95"/>
      <c r="KH60" s="95"/>
      <c r="KI60" s="95"/>
      <c r="KJ60" s="95"/>
      <c r="KK60" s="95"/>
      <c r="KL60" s="95"/>
      <c r="KM60" s="95"/>
      <c r="KN60" s="95"/>
      <c r="KO60" s="95"/>
      <c r="KP60" s="95"/>
      <c r="KQ60" s="95"/>
      <c r="KR60" s="95"/>
      <c r="KS60" s="95"/>
      <c r="KT60" s="95"/>
      <c r="KU60" s="95"/>
      <c r="KV60" s="95"/>
      <c r="KW60" s="95"/>
      <c r="KX60" s="95"/>
      <c r="KY60" s="95"/>
      <c r="KZ60" s="95"/>
      <c r="LA60" s="95"/>
      <c r="LB60" s="95"/>
      <c r="LC60" s="95"/>
      <c r="LD60" s="95"/>
      <c r="LE60" s="95"/>
      <c r="LF60" s="95"/>
      <c r="LG60" s="95"/>
      <c r="LH60" s="95"/>
      <c r="LI60" s="95"/>
      <c r="LJ60" s="95"/>
      <c r="LK60" s="95"/>
      <c r="LL60" s="95"/>
      <c r="LM60" s="95"/>
      <c r="LN60" s="95"/>
      <c r="LO60" s="95"/>
      <c r="LP60" s="95"/>
      <c r="LQ60" s="95"/>
      <c r="LR60" s="95"/>
      <c r="LS60" s="95"/>
      <c r="LT60" s="95"/>
      <c r="LU60" s="95"/>
      <c r="LV60" s="95"/>
      <c r="LW60" s="95"/>
      <c r="LX60" s="95"/>
      <c r="LY60" s="95"/>
      <c r="LZ60" s="95"/>
      <c r="MA60" s="95"/>
      <c r="MB60" s="95"/>
      <c r="MC60" s="95"/>
      <c r="MD60" s="95"/>
      <c r="ME60" s="95"/>
      <c r="MF60" s="95"/>
      <c r="MG60" s="95"/>
      <c r="MH60" s="95"/>
      <c r="MI60" s="95"/>
      <c r="MJ60" s="95"/>
      <c r="MK60" s="95"/>
      <c r="ML60" s="95"/>
      <c r="MM60" s="95"/>
      <c r="MN60" s="95"/>
      <c r="MO60" s="95"/>
      <c r="MP60" s="95"/>
      <c r="MQ60" s="95"/>
      <c r="MR60" s="95"/>
      <c r="MS60" s="95"/>
      <c r="MT60" s="95"/>
      <c r="MU60" s="95"/>
      <c r="MV60" s="95"/>
      <c r="MW60" s="9"/>
      <c r="MX60" s="9"/>
      <c r="MY60" s="9"/>
      <c r="MZ60" s="9"/>
      <c r="NA60" s="9"/>
      <c r="NB60" s="10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96"/>
      <c r="JE61" s="96"/>
      <c r="JF61" s="96"/>
      <c r="JG61" s="96"/>
      <c r="JH61" s="96"/>
      <c r="JI61" s="96"/>
      <c r="JJ61" s="96"/>
      <c r="JK61" s="96"/>
      <c r="JL61" s="96"/>
      <c r="JM61" s="96"/>
      <c r="JN61" s="96"/>
      <c r="JO61" s="96"/>
      <c r="JP61" s="96"/>
      <c r="JQ61" s="96"/>
      <c r="JR61" s="96"/>
      <c r="JS61" s="96"/>
      <c r="JT61" s="96"/>
      <c r="JU61" s="96"/>
      <c r="JV61" s="96"/>
      <c r="JW61" s="96"/>
      <c r="JX61" s="96"/>
      <c r="JY61" s="96"/>
      <c r="JZ61" s="96"/>
      <c r="KA61" s="96"/>
      <c r="KB61" s="96"/>
      <c r="KC61" s="96"/>
      <c r="KD61" s="96"/>
      <c r="KE61" s="96"/>
      <c r="KF61" s="96"/>
      <c r="KG61" s="96"/>
      <c r="KH61" s="96"/>
      <c r="KI61" s="96"/>
      <c r="KJ61" s="96"/>
      <c r="KK61" s="96"/>
      <c r="KL61" s="96"/>
      <c r="KM61" s="96"/>
      <c r="KN61" s="96"/>
      <c r="KO61" s="96"/>
      <c r="KP61" s="96"/>
      <c r="KQ61" s="96"/>
      <c r="KR61" s="96"/>
      <c r="KS61" s="96"/>
      <c r="KT61" s="96"/>
      <c r="KU61" s="96"/>
      <c r="KV61" s="96"/>
      <c r="KW61" s="96"/>
      <c r="KX61" s="96"/>
      <c r="KY61" s="96"/>
      <c r="KZ61" s="96"/>
      <c r="LA61" s="96"/>
      <c r="LB61" s="96"/>
      <c r="LC61" s="96"/>
      <c r="LD61" s="96"/>
      <c r="LE61" s="96"/>
      <c r="LF61" s="96"/>
      <c r="LG61" s="96"/>
      <c r="LH61" s="96"/>
      <c r="LI61" s="96"/>
      <c r="LJ61" s="96"/>
      <c r="LK61" s="96"/>
      <c r="LL61" s="96"/>
      <c r="LM61" s="96"/>
      <c r="LN61" s="96"/>
      <c r="LO61" s="96"/>
      <c r="LP61" s="96"/>
      <c r="LQ61" s="96"/>
      <c r="LR61" s="96"/>
      <c r="LS61" s="96"/>
      <c r="LT61" s="96"/>
      <c r="LU61" s="96"/>
      <c r="LV61" s="96"/>
      <c r="LW61" s="96"/>
      <c r="LX61" s="96"/>
      <c r="LY61" s="96"/>
      <c r="LZ61" s="96"/>
      <c r="MA61" s="96"/>
      <c r="MB61" s="96"/>
      <c r="MC61" s="96"/>
      <c r="MD61" s="96"/>
      <c r="ME61" s="96"/>
      <c r="MF61" s="96"/>
      <c r="MG61" s="96"/>
      <c r="MH61" s="96"/>
      <c r="MI61" s="96"/>
      <c r="MJ61" s="96"/>
      <c r="MK61" s="96"/>
      <c r="ML61" s="96"/>
      <c r="MM61" s="96"/>
      <c r="MN61" s="96"/>
      <c r="MO61" s="96"/>
      <c r="MP61" s="96"/>
      <c r="MQ61" s="96"/>
      <c r="MR61" s="96"/>
      <c r="MS61" s="96"/>
      <c r="MT61" s="96"/>
      <c r="MU61" s="96"/>
      <c r="MV61" s="96"/>
      <c r="MW61" s="9"/>
      <c r="MX61" s="9"/>
      <c r="MY61" s="9"/>
      <c r="MZ61" s="9"/>
      <c r="NA61" s="9"/>
      <c r="NB61" s="10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121" t="s">
        <v>32</v>
      </c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17"/>
      <c r="NE64" s="118"/>
      <c r="NF64" s="118"/>
      <c r="NG64" s="118"/>
      <c r="NH64" s="118"/>
      <c r="NI64" s="118"/>
      <c r="NJ64" s="118"/>
      <c r="NK64" s="118"/>
      <c r="NL64" s="118"/>
      <c r="NM64" s="118"/>
      <c r="NN64" s="118"/>
      <c r="NO64" s="118"/>
      <c r="NP64" s="118"/>
      <c r="NQ64" s="118"/>
      <c r="NR64" s="119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100" t="s">
        <v>129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122">
        <f>データ!CM7</f>
        <v>10932</v>
      </c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23"/>
      <c r="FT67" s="123"/>
      <c r="FU67" s="123"/>
      <c r="FV67" s="123"/>
      <c r="FW67" s="12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125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26"/>
      <c r="FG68" s="126"/>
      <c r="FH68" s="126"/>
      <c r="FI68" s="126"/>
      <c r="FJ68" s="126"/>
      <c r="FK68" s="126"/>
      <c r="FL68" s="126"/>
      <c r="FM68" s="126"/>
      <c r="FN68" s="126"/>
      <c r="FO68" s="126"/>
      <c r="FP68" s="126"/>
      <c r="FQ68" s="126"/>
      <c r="FR68" s="126"/>
      <c r="FS68" s="126"/>
      <c r="FT68" s="126"/>
      <c r="FU68" s="126"/>
      <c r="FV68" s="126"/>
      <c r="FW68" s="12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125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26"/>
      <c r="FM69" s="126"/>
      <c r="FN69" s="126"/>
      <c r="FO69" s="126"/>
      <c r="FP69" s="126"/>
      <c r="FQ69" s="126"/>
      <c r="FR69" s="126"/>
      <c r="FS69" s="126"/>
      <c r="FT69" s="126"/>
      <c r="FU69" s="126"/>
      <c r="FV69" s="126"/>
      <c r="FW69" s="12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128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3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121" t="s">
        <v>34</v>
      </c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31" t="str">
        <f>データ!$B$11</f>
        <v>H29</v>
      </c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3"/>
      <c r="AG76" s="131" t="str">
        <f>データ!$C$11</f>
        <v>H30</v>
      </c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3"/>
      <c r="AV76" s="131" t="str">
        <f>データ!$D$11</f>
        <v>R01</v>
      </c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3"/>
      <c r="BK76" s="131" t="str">
        <f>データ!$E$11</f>
        <v>R02</v>
      </c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3"/>
      <c r="BZ76" s="131" t="str">
        <f>データ!$F$11</f>
        <v>R03</v>
      </c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3"/>
      <c r="CO76" s="2"/>
      <c r="CP76" s="2"/>
      <c r="CQ76" s="2"/>
      <c r="CR76" s="2"/>
      <c r="CS76" s="2"/>
      <c r="CT76" s="2"/>
      <c r="CU76" s="2"/>
      <c r="CV76" s="122">
        <f>データ!CN7</f>
        <v>0</v>
      </c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  <c r="FW76" s="12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131" t="str">
        <f>データ!$B$11</f>
        <v>H29</v>
      </c>
      <c r="GM76" s="132"/>
      <c r="GN76" s="132"/>
      <c r="GO76" s="132"/>
      <c r="GP76" s="132"/>
      <c r="GQ76" s="132"/>
      <c r="GR76" s="132"/>
      <c r="GS76" s="132"/>
      <c r="GT76" s="132"/>
      <c r="GU76" s="132"/>
      <c r="GV76" s="132"/>
      <c r="GW76" s="132"/>
      <c r="GX76" s="132"/>
      <c r="GY76" s="132"/>
      <c r="GZ76" s="133"/>
      <c r="HA76" s="131" t="str">
        <f>データ!$C$11</f>
        <v>H30</v>
      </c>
      <c r="HB76" s="132"/>
      <c r="HC76" s="132"/>
      <c r="HD76" s="132"/>
      <c r="HE76" s="132"/>
      <c r="HF76" s="132"/>
      <c r="HG76" s="132"/>
      <c r="HH76" s="132"/>
      <c r="HI76" s="132"/>
      <c r="HJ76" s="132"/>
      <c r="HK76" s="132"/>
      <c r="HL76" s="132"/>
      <c r="HM76" s="132"/>
      <c r="HN76" s="132"/>
      <c r="HO76" s="133"/>
      <c r="HP76" s="131" t="str">
        <f>データ!$D$11</f>
        <v>R01</v>
      </c>
      <c r="HQ76" s="132"/>
      <c r="HR76" s="132"/>
      <c r="HS76" s="132"/>
      <c r="HT76" s="132"/>
      <c r="HU76" s="132"/>
      <c r="HV76" s="132"/>
      <c r="HW76" s="132"/>
      <c r="HX76" s="132"/>
      <c r="HY76" s="132"/>
      <c r="HZ76" s="132"/>
      <c r="IA76" s="132"/>
      <c r="IB76" s="132"/>
      <c r="IC76" s="132"/>
      <c r="ID76" s="133"/>
      <c r="IE76" s="131" t="str">
        <f>データ!$E$11</f>
        <v>R02</v>
      </c>
      <c r="IF76" s="132"/>
      <c r="IG76" s="132"/>
      <c r="IH76" s="132"/>
      <c r="II76" s="132"/>
      <c r="IJ76" s="132"/>
      <c r="IK76" s="132"/>
      <c r="IL76" s="132"/>
      <c r="IM76" s="132"/>
      <c r="IN76" s="132"/>
      <c r="IO76" s="132"/>
      <c r="IP76" s="132"/>
      <c r="IQ76" s="132"/>
      <c r="IR76" s="132"/>
      <c r="IS76" s="133"/>
      <c r="IT76" s="131" t="str">
        <f>データ!$F$11</f>
        <v>R03</v>
      </c>
      <c r="IU76" s="132"/>
      <c r="IV76" s="132"/>
      <c r="IW76" s="132"/>
      <c r="IX76" s="132"/>
      <c r="IY76" s="132"/>
      <c r="IZ76" s="132"/>
      <c r="JA76" s="132"/>
      <c r="JB76" s="132"/>
      <c r="JC76" s="132"/>
      <c r="JD76" s="132"/>
      <c r="JE76" s="132"/>
      <c r="JF76" s="132"/>
      <c r="JG76" s="132"/>
      <c r="JH76" s="13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131" t="str">
        <f>データ!$B$11</f>
        <v>H29</v>
      </c>
      <c r="KB76" s="132"/>
      <c r="KC76" s="132"/>
      <c r="KD76" s="132"/>
      <c r="KE76" s="132"/>
      <c r="KF76" s="132"/>
      <c r="KG76" s="132"/>
      <c r="KH76" s="132"/>
      <c r="KI76" s="132"/>
      <c r="KJ76" s="132"/>
      <c r="KK76" s="132"/>
      <c r="KL76" s="132"/>
      <c r="KM76" s="132"/>
      <c r="KN76" s="132"/>
      <c r="KO76" s="133"/>
      <c r="KP76" s="131" t="str">
        <f>データ!$C$11</f>
        <v>H30</v>
      </c>
      <c r="KQ76" s="132"/>
      <c r="KR76" s="132"/>
      <c r="KS76" s="132"/>
      <c r="KT76" s="132"/>
      <c r="KU76" s="132"/>
      <c r="KV76" s="132"/>
      <c r="KW76" s="132"/>
      <c r="KX76" s="132"/>
      <c r="KY76" s="132"/>
      <c r="KZ76" s="132"/>
      <c r="LA76" s="132"/>
      <c r="LB76" s="132"/>
      <c r="LC76" s="132"/>
      <c r="LD76" s="133"/>
      <c r="LE76" s="131" t="str">
        <f>データ!$D$11</f>
        <v>R01</v>
      </c>
      <c r="LF76" s="132"/>
      <c r="LG76" s="132"/>
      <c r="LH76" s="132"/>
      <c r="LI76" s="132"/>
      <c r="LJ76" s="132"/>
      <c r="LK76" s="132"/>
      <c r="LL76" s="132"/>
      <c r="LM76" s="132"/>
      <c r="LN76" s="132"/>
      <c r="LO76" s="132"/>
      <c r="LP76" s="132"/>
      <c r="LQ76" s="132"/>
      <c r="LR76" s="132"/>
      <c r="LS76" s="133"/>
      <c r="LT76" s="131" t="str">
        <f>データ!$E$11</f>
        <v>R02</v>
      </c>
      <c r="LU76" s="132"/>
      <c r="LV76" s="132"/>
      <c r="LW76" s="132"/>
      <c r="LX76" s="132"/>
      <c r="LY76" s="132"/>
      <c r="LZ76" s="132"/>
      <c r="MA76" s="132"/>
      <c r="MB76" s="132"/>
      <c r="MC76" s="132"/>
      <c r="MD76" s="132"/>
      <c r="ME76" s="132"/>
      <c r="MF76" s="132"/>
      <c r="MG76" s="132"/>
      <c r="MH76" s="133"/>
      <c r="MI76" s="131" t="str">
        <f>データ!$F$11</f>
        <v>R03</v>
      </c>
      <c r="MJ76" s="132"/>
      <c r="MK76" s="132"/>
      <c r="ML76" s="132"/>
      <c r="MM76" s="132"/>
      <c r="MN76" s="132"/>
      <c r="MO76" s="132"/>
      <c r="MP76" s="132"/>
      <c r="MQ76" s="132"/>
      <c r="MR76" s="132"/>
      <c r="MS76" s="132"/>
      <c r="MT76" s="132"/>
      <c r="MU76" s="132"/>
      <c r="MV76" s="132"/>
      <c r="MW76" s="133"/>
      <c r="MX76" s="2"/>
      <c r="MY76" s="2"/>
      <c r="MZ76" s="2"/>
      <c r="NA76" s="2"/>
      <c r="NB76" s="2"/>
      <c r="NC76" s="32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11"/>
      <c r="C77" s="2"/>
      <c r="D77" s="2"/>
      <c r="E77" s="2"/>
      <c r="F77" s="2"/>
      <c r="I77" s="134" t="s">
        <v>27</v>
      </c>
      <c r="J77" s="134"/>
      <c r="K77" s="134"/>
      <c r="L77" s="134"/>
      <c r="M77" s="134"/>
      <c r="N77" s="134"/>
      <c r="O77" s="134"/>
      <c r="P77" s="134"/>
      <c r="Q77" s="134"/>
      <c r="R77" s="114" t="str">
        <f>データ!CB7</f>
        <v xml:space="preserve"> </v>
      </c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6"/>
      <c r="AG77" s="114" t="str">
        <f>データ!CC7</f>
        <v xml:space="preserve"> </v>
      </c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6"/>
      <c r="AV77" s="114" t="str">
        <f>データ!CD7</f>
        <v xml:space="preserve"> </v>
      </c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6"/>
      <c r="BK77" s="114" t="str">
        <f>データ!CE7</f>
        <v xml:space="preserve"> </v>
      </c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6"/>
      <c r="BZ77" s="114" t="str">
        <f>データ!CF7</f>
        <v xml:space="preserve"> </v>
      </c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  <c r="CL77" s="115"/>
      <c r="CM77" s="115"/>
      <c r="CN77" s="116"/>
      <c r="CO77" s="2"/>
      <c r="CP77" s="2"/>
      <c r="CQ77" s="2"/>
      <c r="CR77" s="2"/>
      <c r="CS77" s="2"/>
      <c r="CT77" s="2"/>
      <c r="CU77" s="2"/>
      <c r="CV77" s="125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  <c r="FW77" s="127"/>
      <c r="FY77" s="2"/>
      <c r="FZ77" s="2"/>
      <c r="GA77" s="2"/>
      <c r="GB77" s="2"/>
      <c r="GC77" s="134" t="s">
        <v>27</v>
      </c>
      <c r="GD77" s="134"/>
      <c r="GE77" s="134"/>
      <c r="GF77" s="134"/>
      <c r="GG77" s="134"/>
      <c r="GH77" s="134"/>
      <c r="GI77" s="134"/>
      <c r="GJ77" s="134"/>
      <c r="GK77" s="134"/>
      <c r="GL77" s="114" t="str">
        <f>データ!CO7</f>
        <v xml:space="preserve"> </v>
      </c>
      <c r="GM77" s="115"/>
      <c r="GN77" s="115"/>
      <c r="GO77" s="115"/>
      <c r="GP77" s="115"/>
      <c r="GQ77" s="115"/>
      <c r="GR77" s="115"/>
      <c r="GS77" s="115"/>
      <c r="GT77" s="115"/>
      <c r="GU77" s="115"/>
      <c r="GV77" s="115"/>
      <c r="GW77" s="115"/>
      <c r="GX77" s="115"/>
      <c r="GY77" s="115"/>
      <c r="GZ77" s="116"/>
      <c r="HA77" s="114" t="str">
        <f>データ!CP7</f>
        <v xml:space="preserve"> </v>
      </c>
      <c r="HB77" s="115"/>
      <c r="HC77" s="115"/>
      <c r="HD77" s="115"/>
      <c r="HE77" s="115"/>
      <c r="HF77" s="115"/>
      <c r="HG77" s="115"/>
      <c r="HH77" s="115"/>
      <c r="HI77" s="115"/>
      <c r="HJ77" s="115"/>
      <c r="HK77" s="115"/>
      <c r="HL77" s="115"/>
      <c r="HM77" s="115"/>
      <c r="HN77" s="115"/>
      <c r="HO77" s="116"/>
      <c r="HP77" s="114" t="str">
        <f>データ!CQ7</f>
        <v xml:space="preserve"> </v>
      </c>
      <c r="HQ77" s="115"/>
      <c r="HR77" s="115"/>
      <c r="HS77" s="115"/>
      <c r="HT77" s="115"/>
      <c r="HU77" s="115"/>
      <c r="HV77" s="115"/>
      <c r="HW77" s="115"/>
      <c r="HX77" s="115"/>
      <c r="HY77" s="115"/>
      <c r="HZ77" s="115"/>
      <c r="IA77" s="115"/>
      <c r="IB77" s="115"/>
      <c r="IC77" s="115"/>
      <c r="ID77" s="116"/>
      <c r="IE77" s="114" t="str">
        <f>データ!CR7</f>
        <v xml:space="preserve"> </v>
      </c>
      <c r="IF77" s="115"/>
      <c r="IG77" s="115"/>
      <c r="IH77" s="115"/>
      <c r="II77" s="115"/>
      <c r="IJ77" s="115"/>
      <c r="IK77" s="115"/>
      <c r="IL77" s="115"/>
      <c r="IM77" s="115"/>
      <c r="IN77" s="115"/>
      <c r="IO77" s="115"/>
      <c r="IP77" s="115"/>
      <c r="IQ77" s="115"/>
      <c r="IR77" s="115"/>
      <c r="IS77" s="116"/>
      <c r="IT77" s="114" t="str">
        <f>データ!CS7</f>
        <v xml:space="preserve"> </v>
      </c>
      <c r="IU77" s="115"/>
      <c r="IV77" s="115"/>
      <c r="IW77" s="115"/>
      <c r="IX77" s="115"/>
      <c r="IY77" s="115"/>
      <c r="IZ77" s="115"/>
      <c r="JA77" s="115"/>
      <c r="JB77" s="115"/>
      <c r="JC77" s="115"/>
      <c r="JD77" s="115"/>
      <c r="JE77" s="115"/>
      <c r="JF77" s="115"/>
      <c r="JG77" s="115"/>
      <c r="JH77" s="116"/>
      <c r="JL77" s="2"/>
      <c r="JM77" s="2"/>
      <c r="JN77" s="2"/>
      <c r="JO77" s="2"/>
      <c r="JP77" s="2"/>
      <c r="JQ77" s="2"/>
      <c r="JR77" s="134" t="s">
        <v>27</v>
      </c>
      <c r="JS77" s="134"/>
      <c r="JT77" s="134"/>
      <c r="JU77" s="134"/>
      <c r="JV77" s="134"/>
      <c r="JW77" s="134"/>
      <c r="JX77" s="134"/>
      <c r="JY77" s="134"/>
      <c r="JZ77" s="134"/>
      <c r="KA77" s="114" t="str">
        <f>データ!CZ7</f>
        <v>-</v>
      </c>
      <c r="KB77" s="115"/>
      <c r="KC77" s="115"/>
      <c r="KD77" s="115"/>
      <c r="KE77" s="115"/>
      <c r="KF77" s="115"/>
      <c r="KG77" s="115"/>
      <c r="KH77" s="115"/>
      <c r="KI77" s="115"/>
      <c r="KJ77" s="115"/>
      <c r="KK77" s="115"/>
      <c r="KL77" s="115"/>
      <c r="KM77" s="115"/>
      <c r="KN77" s="115"/>
      <c r="KO77" s="116"/>
      <c r="KP77" s="114" t="str">
        <f>データ!DA7</f>
        <v>-</v>
      </c>
      <c r="KQ77" s="115"/>
      <c r="KR77" s="115"/>
      <c r="KS77" s="115"/>
      <c r="KT77" s="115"/>
      <c r="KU77" s="115"/>
      <c r="KV77" s="115"/>
      <c r="KW77" s="115"/>
      <c r="KX77" s="115"/>
      <c r="KY77" s="115"/>
      <c r="KZ77" s="115"/>
      <c r="LA77" s="115"/>
      <c r="LB77" s="115"/>
      <c r="LC77" s="115"/>
      <c r="LD77" s="116"/>
      <c r="LE77" s="114">
        <f>データ!DB7</f>
        <v>0</v>
      </c>
      <c r="LF77" s="115"/>
      <c r="LG77" s="115"/>
      <c r="LH77" s="115"/>
      <c r="LI77" s="115"/>
      <c r="LJ77" s="115"/>
      <c r="LK77" s="115"/>
      <c r="LL77" s="115"/>
      <c r="LM77" s="115"/>
      <c r="LN77" s="115"/>
      <c r="LO77" s="115"/>
      <c r="LP77" s="115"/>
      <c r="LQ77" s="115"/>
      <c r="LR77" s="115"/>
      <c r="LS77" s="116"/>
      <c r="LT77" s="114">
        <f>データ!DC7</f>
        <v>0</v>
      </c>
      <c r="LU77" s="115"/>
      <c r="LV77" s="115"/>
      <c r="LW77" s="115"/>
      <c r="LX77" s="115"/>
      <c r="LY77" s="115"/>
      <c r="LZ77" s="115"/>
      <c r="MA77" s="115"/>
      <c r="MB77" s="115"/>
      <c r="MC77" s="115"/>
      <c r="MD77" s="115"/>
      <c r="ME77" s="115"/>
      <c r="MF77" s="115"/>
      <c r="MG77" s="115"/>
      <c r="MH77" s="116"/>
      <c r="MI77" s="114">
        <f>データ!DD7</f>
        <v>0</v>
      </c>
      <c r="MJ77" s="115"/>
      <c r="MK77" s="115"/>
      <c r="ML77" s="115"/>
      <c r="MM77" s="115"/>
      <c r="MN77" s="115"/>
      <c r="MO77" s="115"/>
      <c r="MP77" s="115"/>
      <c r="MQ77" s="115"/>
      <c r="MR77" s="115"/>
      <c r="MS77" s="115"/>
      <c r="MT77" s="115"/>
      <c r="MU77" s="115"/>
      <c r="MV77" s="115"/>
      <c r="MW77" s="116"/>
      <c r="MX77" s="2"/>
      <c r="MY77" s="2"/>
      <c r="MZ77" s="2"/>
      <c r="NA77" s="2"/>
      <c r="NB77" s="2"/>
      <c r="NC77" s="32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11"/>
      <c r="C78" s="2"/>
      <c r="D78" s="2"/>
      <c r="E78" s="2"/>
      <c r="F78" s="2"/>
      <c r="I78" s="134" t="s">
        <v>29</v>
      </c>
      <c r="J78" s="134"/>
      <c r="K78" s="134"/>
      <c r="L78" s="134"/>
      <c r="M78" s="134"/>
      <c r="N78" s="134"/>
      <c r="O78" s="134"/>
      <c r="P78" s="134"/>
      <c r="Q78" s="134"/>
      <c r="R78" s="114" t="str">
        <f>データ!CG7</f>
        <v xml:space="preserve"> </v>
      </c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6"/>
      <c r="AG78" s="114" t="str">
        <f>データ!CH7</f>
        <v xml:space="preserve"> </v>
      </c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6"/>
      <c r="AV78" s="114" t="str">
        <f>データ!CI7</f>
        <v xml:space="preserve"> </v>
      </c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6"/>
      <c r="BK78" s="114" t="str">
        <f>データ!CJ7</f>
        <v xml:space="preserve"> </v>
      </c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6"/>
      <c r="BZ78" s="114" t="str">
        <f>データ!CK7</f>
        <v xml:space="preserve"> </v>
      </c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  <c r="CL78" s="115"/>
      <c r="CM78" s="115"/>
      <c r="CN78" s="116"/>
      <c r="CO78" s="2"/>
      <c r="CP78" s="2"/>
      <c r="CQ78" s="2"/>
      <c r="CR78" s="2"/>
      <c r="CS78" s="2"/>
      <c r="CT78" s="2"/>
      <c r="CU78" s="2"/>
      <c r="CV78" s="125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7"/>
      <c r="FY78" s="2"/>
      <c r="FZ78" s="2"/>
      <c r="GA78" s="2"/>
      <c r="GB78" s="2"/>
      <c r="GC78" s="134" t="s">
        <v>29</v>
      </c>
      <c r="GD78" s="134"/>
      <c r="GE78" s="134"/>
      <c r="GF78" s="134"/>
      <c r="GG78" s="134"/>
      <c r="GH78" s="134"/>
      <c r="GI78" s="134"/>
      <c r="GJ78" s="134"/>
      <c r="GK78" s="134"/>
      <c r="GL78" s="114" t="str">
        <f>データ!CT7</f>
        <v xml:space="preserve"> </v>
      </c>
      <c r="GM78" s="115"/>
      <c r="GN78" s="115"/>
      <c r="GO78" s="115"/>
      <c r="GP78" s="115"/>
      <c r="GQ78" s="115"/>
      <c r="GR78" s="115"/>
      <c r="GS78" s="115"/>
      <c r="GT78" s="115"/>
      <c r="GU78" s="115"/>
      <c r="GV78" s="115"/>
      <c r="GW78" s="115"/>
      <c r="GX78" s="115"/>
      <c r="GY78" s="115"/>
      <c r="GZ78" s="116"/>
      <c r="HA78" s="114" t="str">
        <f>データ!CU7</f>
        <v xml:space="preserve"> </v>
      </c>
      <c r="HB78" s="115"/>
      <c r="HC78" s="115"/>
      <c r="HD78" s="115"/>
      <c r="HE78" s="115"/>
      <c r="HF78" s="115"/>
      <c r="HG78" s="115"/>
      <c r="HH78" s="115"/>
      <c r="HI78" s="115"/>
      <c r="HJ78" s="115"/>
      <c r="HK78" s="115"/>
      <c r="HL78" s="115"/>
      <c r="HM78" s="115"/>
      <c r="HN78" s="115"/>
      <c r="HO78" s="116"/>
      <c r="HP78" s="114" t="str">
        <f>データ!CV7</f>
        <v xml:space="preserve"> </v>
      </c>
      <c r="HQ78" s="115"/>
      <c r="HR78" s="115"/>
      <c r="HS78" s="115"/>
      <c r="HT78" s="115"/>
      <c r="HU78" s="115"/>
      <c r="HV78" s="115"/>
      <c r="HW78" s="115"/>
      <c r="HX78" s="115"/>
      <c r="HY78" s="115"/>
      <c r="HZ78" s="115"/>
      <c r="IA78" s="115"/>
      <c r="IB78" s="115"/>
      <c r="IC78" s="115"/>
      <c r="ID78" s="116"/>
      <c r="IE78" s="114" t="str">
        <f>データ!CW7</f>
        <v xml:space="preserve"> </v>
      </c>
      <c r="IF78" s="115"/>
      <c r="IG78" s="115"/>
      <c r="IH78" s="115"/>
      <c r="II78" s="115"/>
      <c r="IJ78" s="115"/>
      <c r="IK78" s="115"/>
      <c r="IL78" s="115"/>
      <c r="IM78" s="115"/>
      <c r="IN78" s="115"/>
      <c r="IO78" s="115"/>
      <c r="IP78" s="115"/>
      <c r="IQ78" s="115"/>
      <c r="IR78" s="115"/>
      <c r="IS78" s="116"/>
      <c r="IT78" s="114" t="str">
        <f>データ!CX7</f>
        <v xml:space="preserve"> </v>
      </c>
      <c r="IU78" s="115"/>
      <c r="IV78" s="115"/>
      <c r="IW78" s="115"/>
      <c r="IX78" s="115"/>
      <c r="IY78" s="115"/>
      <c r="IZ78" s="115"/>
      <c r="JA78" s="115"/>
      <c r="JB78" s="115"/>
      <c r="JC78" s="115"/>
      <c r="JD78" s="115"/>
      <c r="JE78" s="115"/>
      <c r="JF78" s="115"/>
      <c r="JG78" s="115"/>
      <c r="JH78" s="116"/>
      <c r="JL78" s="2"/>
      <c r="JM78" s="2"/>
      <c r="JN78" s="2"/>
      <c r="JO78" s="2"/>
      <c r="JP78" s="2"/>
      <c r="JQ78" s="2"/>
      <c r="JR78" s="134" t="s">
        <v>29</v>
      </c>
      <c r="JS78" s="134"/>
      <c r="JT78" s="134"/>
      <c r="JU78" s="134"/>
      <c r="JV78" s="134"/>
      <c r="JW78" s="134"/>
      <c r="JX78" s="134"/>
      <c r="JY78" s="134"/>
      <c r="JZ78" s="134"/>
      <c r="KA78" s="114" t="str">
        <f>データ!DE7</f>
        <v>-</v>
      </c>
      <c r="KB78" s="115"/>
      <c r="KC78" s="115"/>
      <c r="KD78" s="115"/>
      <c r="KE78" s="115"/>
      <c r="KF78" s="115"/>
      <c r="KG78" s="115"/>
      <c r="KH78" s="115"/>
      <c r="KI78" s="115"/>
      <c r="KJ78" s="115"/>
      <c r="KK78" s="115"/>
      <c r="KL78" s="115"/>
      <c r="KM78" s="115"/>
      <c r="KN78" s="115"/>
      <c r="KO78" s="116"/>
      <c r="KP78" s="114" t="str">
        <f>データ!DF7</f>
        <v>-</v>
      </c>
      <c r="KQ78" s="115"/>
      <c r="KR78" s="115"/>
      <c r="KS78" s="115"/>
      <c r="KT78" s="115"/>
      <c r="KU78" s="115"/>
      <c r="KV78" s="115"/>
      <c r="KW78" s="115"/>
      <c r="KX78" s="115"/>
      <c r="KY78" s="115"/>
      <c r="KZ78" s="115"/>
      <c r="LA78" s="115"/>
      <c r="LB78" s="115"/>
      <c r="LC78" s="115"/>
      <c r="LD78" s="116"/>
      <c r="LE78" s="114">
        <f>データ!DG7</f>
        <v>54.4</v>
      </c>
      <c r="LF78" s="115"/>
      <c r="LG78" s="115"/>
      <c r="LH78" s="115"/>
      <c r="LI78" s="115"/>
      <c r="LJ78" s="115"/>
      <c r="LK78" s="115"/>
      <c r="LL78" s="115"/>
      <c r="LM78" s="115"/>
      <c r="LN78" s="115"/>
      <c r="LO78" s="115"/>
      <c r="LP78" s="115"/>
      <c r="LQ78" s="115"/>
      <c r="LR78" s="115"/>
      <c r="LS78" s="116"/>
      <c r="LT78" s="114">
        <f>データ!DH7</f>
        <v>70.3</v>
      </c>
      <c r="LU78" s="115"/>
      <c r="LV78" s="115"/>
      <c r="LW78" s="115"/>
      <c r="LX78" s="115"/>
      <c r="LY78" s="115"/>
      <c r="LZ78" s="115"/>
      <c r="MA78" s="115"/>
      <c r="MB78" s="115"/>
      <c r="MC78" s="115"/>
      <c r="MD78" s="115"/>
      <c r="ME78" s="115"/>
      <c r="MF78" s="115"/>
      <c r="MG78" s="115"/>
      <c r="MH78" s="116"/>
      <c r="MI78" s="114">
        <f>データ!DI7</f>
        <v>70</v>
      </c>
      <c r="MJ78" s="115"/>
      <c r="MK78" s="115"/>
      <c r="ML78" s="115"/>
      <c r="MM78" s="115"/>
      <c r="MN78" s="115"/>
      <c r="MO78" s="115"/>
      <c r="MP78" s="115"/>
      <c r="MQ78" s="115"/>
      <c r="MR78" s="115"/>
      <c r="MS78" s="115"/>
      <c r="MT78" s="115"/>
      <c r="MU78" s="115"/>
      <c r="MV78" s="115"/>
      <c r="MW78" s="116"/>
      <c r="MX78" s="2"/>
      <c r="MY78" s="2"/>
      <c r="MZ78" s="2"/>
      <c r="NA78" s="2"/>
      <c r="NB78" s="2"/>
      <c r="NC78" s="32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128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3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117"/>
      <c r="NE82" s="118"/>
      <c r="NF82" s="118"/>
      <c r="NG82" s="118"/>
      <c r="NH82" s="118"/>
      <c r="NI82" s="118"/>
      <c r="NJ82" s="118"/>
      <c r="NK82" s="118"/>
      <c r="NL82" s="118"/>
      <c r="NM82" s="118"/>
      <c r="NN82" s="118"/>
      <c r="NO82" s="118"/>
      <c r="NP82" s="118"/>
      <c r="NQ82" s="118"/>
      <c r="NR82" s="119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【236.1】</v>
      </c>
      <c r="C88" s="34" t="str">
        <f>データ!AT6</f>
        <v>【5.2】</v>
      </c>
      <c r="D88" s="34" t="str">
        <f>データ!BE6</f>
        <v>【3,111】</v>
      </c>
      <c r="E88" s="34" t="str">
        <f>データ!DU6</f>
        <v>【178.5】</v>
      </c>
      <c r="F88" s="34" t="str">
        <f>データ!BP6</f>
        <v>【0.8】</v>
      </c>
      <c r="G88" s="34" t="str">
        <f>データ!CA6</f>
        <v>【10,906】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VeSRWRKyJiAub/cbYqEPq5VMBSIo/N2xIRArfp2rTuWdxbwb2+k63x2Z/eSHAvzuM5Xl43KLYJR07bg6RTFr5g==" saltValue="Wd68X42CPSRDePqfRxPK7A==" spinCount="100000" sheet="1" objects="1" scenarios="1" formatCells="0" formatColumns="0" formatRows="0"/>
  <mergeCells count="208"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MA51:MS5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J31:T31"/>
    <mergeCell ref="U31:AM31"/>
    <mergeCell ref="AN31:BF31"/>
    <mergeCell ref="BG31:BY31"/>
    <mergeCell ref="BZ31:CR31"/>
    <mergeCell ref="CS31:DK31"/>
    <mergeCell ref="EA31:EK31"/>
    <mergeCell ref="EL31:FD31"/>
    <mergeCell ref="FE31:FW31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61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62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63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64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65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66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67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68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69</v>
      </c>
      <c r="CN4" s="144" t="s">
        <v>70</v>
      </c>
      <c r="CO4" s="135" t="s">
        <v>71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72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73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74</v>
      </c>
      <c r="B5" s="46"/>
      <c r="C5" s="46"/>
      <c r="D5" s="46"/>
      <c r="E5" s="46"/>
      <c r="F5" s="46"/>
      <c r="G5" s="46"/>
      <c r="H5" s="47" t="s">
        <v>75</v>
      </c>
      <c r="I5" s="47" t="s">
        <v>76</v>
      </c>
      <c r="J5" s="47" t="s">
        <v>77</v>
      </c>
      <c r="K5" s="47" t="s">
        <v>78</v>
      </c>
      <c r="L5" s="47" t="s">
        <v>79</v>
      </c>
      <c r="M5" s="47" t="s">
        <v>4</v>
      </c>
      <c r="N5" s="47" t="s">
        <v>5</v>
      </c>
      <c r="O5" s="47" t="s">
        <v>80</v>
      </c>
      <c r="P5" s="47" t="s">
        <v>13</v>
      </c>
      <c r="Q5" s="47" t="s">
        <v>81</v>
      </c>
      <c r="R5" s="47" t="s">
        <v>82</v>
      </c>
      <c r="S5" s="47" t="s">
        <v>83</v>
      </c>
      <c r="T5" s="47" t="s">
        <v>84</v>
      </c>
      <c r="U5" s="47" t="s">
        <v>85</v>
      </c>
      <c r="V5" s="47" t="s">
        <v>86</v>
      </c>
      <c r="W5" s="47" t="s">
        <v>87</v>
      </c>
      <c r="X5" s="47" t="s">
        <v>88</v>
      </c>
      <c r="Y5" s="47" t="s">
        <v>89</v>
      </c>
      <c r="Z5" s="47" t="s">
        <v>90</v>
      </c>
      <c r="AA5" s="47" t="s">
        <v>91</v>
      </c>
      <c r="AB5" s="47" t="s">
        <v>92</v>
      </c>
      <c r="AC5" s="47" t="s">
        <v>93</v>
      </c>
      <c r="AD5" s="47" t="s">
        <v>94</v>
      </c>
      <c r="AE5" s="47" t="s">
        <v>95</v>
      </c>
      <c r="AF5" s="47" t="s">
        <v>96</v>
      </c>
      <c r="AG5" s="47" t="s">
        <v>97</v>
      </c>
      <c r="AH5" s="47" t="s">
        <v>98</v>
      </c>
      <c r="AI5" s="47" t="s">
        <v>99</v>
      </c>
      <c r="AJ5" s="47" t="s">
        <v>89</v>
      </c>
      <c r="AK5" s="47" t="s">
        <v>90</v>
      </c>
      <c r="AL5" s="47" t="s">
        <v>91</v>
      </c>
      <c r="AM5" s="47" t="s">
        <v>100</v>
      </c>
      <c r="AN5" s="47" t="s">
        <v>93</v>
      </c>
      <c r="AO5" s="47" t="s">
        <v>94</v>
      </c>
      <c r="AP5" s="47" t="s">
        <v>95</v>
      </c>
      <c r="AQ5" s="47" t="s">
        <v>96</v>
      </c>
      <c r="AR5" s="47" t="s">
        <v>97</v>
      </c>
      <c r="AS5" s="47" t="s">
        <v>98</v>
      </c>
      <c r="AT5" s="47" t="s">
        <v>99</v>
      </c>
      <c r="AU5" s="47" t="s">
        <v>89</v>
      </c>
      <c r="AV5" s="47" t="s">
        <v>90</v>
      </c>
      <c r="AW5" s="47" t="s">
        <v>91</v>
      </c>
      <c r="AX5" s="47" t="s">
        <v>92</v>
      </c>
      <c r="AY5" s="47" t="s">
        <v>93</v>
      </c>
      <c r="AZ5" s="47" t="s">
        <v>94</v>
      </c>
      <c r="BA5" s="47" t="s">
        <v>95</v>
      </c>
      <c r="BB5" s="47" t="s">
        <v>96</v>
      </c>
      <c r="BC5" s="47" t="s">
        <v>97</v>
      </c>
      <c r="BD5" s="47" t="s">
        <v>98</v>
      </c>
      <c r="BE5" s="47" t="s">
        <v>99</v>
      </c>
      <c r="BF5" s="47" t="s">
        <v>89</v>
      </c>
      <c r="BG5" s="47" t="s">
        <v>90</v>
      </c>
      <c r="BH5" s="47" t="s">
        <v>91</v>
      </c>
      <c r="BI5" s="47" t="s">
        <v>92</v>
      </c>
      <c r="BJ5" s="47" t="s">
        <v>93</v>
      </c>
      <c r="BK5" s="47" t="s">
        <v>94</v>
      </c>
      <c r="BL5" s="47" t="s">
        <v>95</v>
      </c>
      <c r="BM5" s="47" t="s">
        <v>96</v>
      </c>
      <c r="BN5" s="47" t="s">
        <v>97</v>
      </c>
      <c r="BO5" s="47" t="s">
        <v>98</v>
      </c>
      <c r="BP5" s="47" t="s">
        <v>99</v>
      </c>
      <c r="BQ5" s="47" t="s">
        <v>101</v>
      </c>
      <c r="BR5" s="47" t="s">
        <v>90</v>
      </c>
      <c r="BS5" s="47" t="s">
        <v>102</v>
      </c>
      <c r="BT5" s="47" t="s">
        <v>100</v>
      </c>
      <c r="BU5" s="47" t="s">
        <v>93</v>
      </c>
      <c r="BV5" s="47" t="s">
        <v>94</v>
      </c>
      <c r="BW5" s="47" t="s">
        <v>95</v>
      </c>
      <c r="BX5" s="47" t="s">
        <v>96</v>
      </c>
      <c r="BY5" s="47" t="s">
        <v>97</v>
      </c>
      <c r="BZ5" s="47" t="s">
        <v>98</v>
      </c>
      <c r="CA5" s="47" t="s">
        <v>99</v>
      </c>
      <c r="CB5" s="47" t="s">
        <v>101</v>
      </c>
      <c r="CC5" s="47" t="s">
        <v>90</v>
      </c>
      <c r="CD5" s="47" t="s">
        <v>91</v>
      </c>
      <c r="CE5" s="47" t="s">
        <v>92</v>
      </c>
      <c r="CF5" s="47" t="s">
        <v>93</v>
      </c>
      <c r="CG5" s="47" t="s">
        <v>94</v>
      </c>
      <c r="CH5" s="47" t="s">
        <v>95</v>
      </c>
      <c r="CI5" s="47" t="s">
        <v>96</v>
      </c>
      <c r="CJ5" s="47" t="s">
        <v>97</v>
      </c>
      <c r="CK5" s="47" t="s">
        <v>98</v>
      </c>
      <c r="CL5" s="47" t="s">
        <v>99</v>
      </c>
      <c r="CM5" s="145"/>
      <c r="CN5" s="145"/>
      <c r="CO5" s="47" t="s">
        <v>89</v>
      </c>
      <c r="CP5" s="47" t="s">
        <v>90</v>
      </c>
      <c r="CQ5" s="47" t="s">
        <v>91</v>
      </c>
      <c r="CR5" s="47" t="s">
        <v>92</v>
      </c>
      <c r="CS5" s="47" t="s">
        <v>93</v>
      </c>
      <c r="CT5" s="47" t="s">
        <v>94</v>
      </c>
      <c r="CU5" s="47" t="s">
        <v>95</v>
      </c>
      <c r="CV5" s="47" t="s">
        <v>96</v>
      </c>
      <c r="CW5" s="47" t="s">
        <v>97</v>
      </c>
      <c r="CX5" s="47" t="s">
        <v>98</v>
      </c>
      <c r="CY5" s="47" t="s">
        <v>99</v>
      </c>
      <c r="CZ5" s="47" t="s">
        <v>89</v>
      </c>
      <c r="DA5" s="47" t="s">
        <v>90</v>
      </c>
      <c r="DB5" s="47" t="s">
        <v>91</v>
      </c>
      <c r="DC5" s="47" t="s">
        <v>92</v>
      </c>
      <c r="DD5" s="47" t="s">
        <v>93</v>
      </c>
      <c r="DE5" s="47" t="s">
        <v>94</v>
      </c>
      <c r="DF5" s="47" t="s">
        <v>95</v>
      </c>
      <c r="DG5" s="47" t="s">
        <v>96</v>
      </c>
      <c r="DH5" s="47" t="s">
        <v>97</v>
      </c>
      <c r="DI5" s="47" t="s">
        <v>98</v>
      </c>
      <c r="DJ5" s="47" t="s">
        <v>35</v>
      </c>
      <c r="DK5" s="47" t="s">
        <v>89</v>
      </c>
      <c r="DL5" s="47" t="s">
        <v>90</v>
      </c>
      <c r="DM5" s="47" t="s">
        <v>91</v>
      </c>
      <c r="DN5" s="47" t="s">
        <v>92</v>
      </c>
      <c r="DO5" s="47" t="s">
        <v>93</v>
      </c>
      <c r="DP5" s="47" t="s">
        <v>94</v>
      </c>
      <c r="DQ5" s="47" t="s">
        <v>95</v>
      </c>
      <c r="DR5" s="47" t="s">
        <v>96</v>
      </c>
      <c r="DS5" s="47" t="s">
        <v>97</v>
      </c>
      <c r="DT5" s="47" t="s">
        <v>98</v>
      </c>
      <c r="DU5" s="47" t="s">
        <v>99</v>
      </c>
    </row>
    <row r="6" spans="1:125" s="54" customFormat="1" x14ac:dyDescent="0.15">
      <c r="A6" s="37" t="s">
        <v>103</v>
      </c>
      <c r="B6" s="48">
        <f>B8</f>
        <v>2021</v>
      </c>
      <c r="C6" s="48">
        <f t="shared" ref="C6:X6" si="1">C8</f>
        <v>352080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5</v>
      </c>
      <c r="H6" s="48" t="str">
        <f>SUBSTITUTE(H8,"　","")</f>
        <v>山口県岩国市</v>
      </c>
      <c r="I6" s="48" t="str">
        <f t="shared" si="1"/>
        <v>岩国駅東口自動二輪車等駐車場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3</v>
      </c>
      <c r="S6" s="50" t="str">
        <f t="shared" si="1"/>
        <v>駅</v>
      </c>
      <c r="T6" s="50" t="str">
        <f t="shared" si="1"/>
        <v>無</v>
      </c>
      <c r="U6" s="51">
        <f t="shared" si="1"/>
        <v>196</v>
      </c>
      <c r="V6" s="51">
        <f t="shared" si="1"/>
        <v>36</v>
      </c>
      <c r="W6" s="51">
        <f t="shared" si="1"/>
        <v>0</v>
      </c>
      <c r="X6" s="50" t="str">
        <f t="shared" si="1"/>
        <v>利用料金制</v>
      </c>
      <c r="Y6" s="52" t="e">
        <f>IF(Y8="-",NA(),Y8)</f>
        <v>#N/A</v>
      </c>
      <c r="Z6" s="52" t="e">
        <f t="shared" ref="Z6:AH6" si="2">IF(Z8="-",NA(),Z8)</f>
        <v>#N/A</v>
      </c>
      <c r="AA6" s="52">
        <f t="shared" si="2"/>
        <v>0</v>
      </c>
      <c r="AB6" s="52">
        <f t="shared" si="2"/>
        <v>2280</v>
      </c>
      <c r="AC6" s="52">
        <f t="shared" si="2"/>
        <v>1036.4000000000001</v>
      </c>
      <c r="AD6" s="52" t="e">
        <f t="shared" si="2"/>
        <v>#N/A</v>
      </c>
      <c r="AE6" s="52" t="e">
        <f t="shared" si="2"/>
        <v>#N/A</v>
      </c>
      <c r="AF6" s="52">
        <f t="shared" si="2"/>
        <v>754.2</v>
      </c>
      <c r="AG6" s="52">
        <f t="shared" si="2"/>
        <v>383.4</v>
      </c>
      <c r="AH6" s="52">
        <f t="shared" si="2"/>
        <v>338.4</v>
      </c>
      <c r="AI6" s="49" t="str">
        <f>IF(AI8="-","",IF(AI8="-","【-】","【"&amp;SUBSTITUTE(TEXT(AI8,"#,##0.0"),"-","△")&amp;"】"))</f>
        <v>【236.1】</v>
      </c>
      <c r="AJ6" s="52" t="e">
        <f>IF(AJ8="-",NA(),AJ8)</f>
        <v>#N/A</v>
      </c>
      <c r="AK6" s="52" t="e">
        <f t="shared" ref="AK6:AS6" si="3">IF(AK8="-",NA(),AK8)</f>
        <v>#N/A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 t="e">
        <f t="shared" si="3"/>
        <v>#N/A</v>
      </c>
      <c r="AP6" s="52" t="e">
        <f t="shared" si="3"/>
        <v>#N/A</v>
      </c>
      <c r="AQ6" s="52">
        <f t="shared" si="3"/>
        <v>2</v>
      </c>
      <c r="AR6" s="52">
        <f t="shared" si="3"/>
        <v>10.199999999999999</v>
      </c>
      <c r="AS6" s="52">
        <f t="shared" si="3"/>
        <v>5.0999999999999996</v>
      </c>
      <c r="AT6" s="49" t="str">
        <f>IF(AT8="-","",IF(AT8="-","【-】","【"&amp;SUBSTITUTE(TEXT(AT8,"#,##0.0"),"-","△")&amp;"】"))</f>
        <v>【5.2】</v>
      </c>
      <c r="AU6" s="53" t="e">
        <f>IF(AU8="-",NA(),AU8)</f>
        <v>#N/A</v>
      </c>
      <c r="AV6" s="53" t="e">
        <f t="shared" ref="AV6:BD6" si="4">IF(AV8="-",NA(),AV8)</f>
        <v>#N/A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 t="e">
        <f t="shared" si="4"/>
        <v>#N/A</v>
      </c>
      <c r="BA6" s="53" t="e">
        <f t="shared" si="4"/>
        <v>#N/A</v>
      </c>
      <c r="BB6" s="53">
        <f t="shared" si="4"/>
        <v>15</v>
      </c>
      <c r="BC6" s="53">
        <f t="shared" si="4"/>
        <v>407</v>
      </c>
      <c r="BD6" s="53">
        <f t="shared" si="4"/>
        <v>166</v>
      </c>
      <c r="BE6" s="51" t="str">
        <f>IF(BE8="-","",IF(BE8="-","【-】","【"&amp;SUBSTITUTE(TEXT(BE8,"#,##0"),"-","△")&amp;"】"))</f>
        <v>【3,111】</v>
      </c>
      <c r="BF6" s="52" t="e">
        <f>IF(BF8="-",NA(),BF8)</f>
        <v>#N/A</v>
      </c>
      <c r="BG6" s="52" t="e">
        <f t="shared" ref="BG6:BO6" si="5">IF(BG8="-",NA(),BG8)</f>
        <v>#N/A</v>
      </c>
      <c r="BH6" s="52">
        <f t="shared" si="5"/>
        <v>100</v>
      </c>
      <c r="BI6" s="52">
        <f t="shared" si="5"/>
        <v>95.6</v>
      </c>
      <c r="BJ6" s="52">
        <f t="shared" si="5"/>
        <v>90.4</v>
      </c>
      <c r="BK6" s="52" t="e">
        <f t="shared" si="5"/>
        <v>#N/A</v>
      </c>
      <c r="BL6" s="52" t="e">
        <f t="shared" si="5"/>
        <v>#N/A</v>
      </c>
      <c r="BM6" s="52">
        <f t="shared" si="5"/>
        <v>33.6</v>
      </c>
      <c r="BN6" s="52">
        <f t="shared" si="5"/>
        <v>-122.5</v>
      </c>
      <c r="BO6" s="52">
        <f t="shared" si="5"/>
        <v>8.5</v>
      </c>
      <c r="BP6" s="49" t="str">
        <f>IF(BP8="-","",IF(BP8="-","【-】","【"&amp;SUBSTITUTE(TEXT(BP8,"#,##0.0"),"-","△")&amp;"】"))</f>
        <v>【0.8】</v>
      </c>
      <c r="BQ6" s="53" t="e">
        <f>IF(BQ8="-",NA(),BQ8)</f>
        <v>#N/A</v>
      </c>
      <c r="BR6" s="53" t="e">
        <f t="shared" ref="BR6:BZ6" si="6">IF(BR8="-",NA(),BR8)</f>
        <v>#N/A</v>
      </c>
      <c r="BS6" s="53">
        <f t="shared" si="6"/>
        <v>49</v>
      </c>
      <c r="BT6" s="53">
        <f t="shared" si="6"/>
        <v>109</v>
      </c>
      <c r="BU6" s="53">
        <f t="shared" si="6"/>
        <v>103</v>
      </c>
      <c r="BV6" s="53" t="e">
        <f t="shared" si="6"/>
        <v>#N/A</v>
      </c>
      <c r="BW6" s="53" t="e">
        <f t="shared" si="6"/>
        <v>#N/A</v>
      </c>
      <c r="BX6" s="53">
        <f t="shared" si="6"/>
        <v>7940</v>
      </c>
      <c r="BY6" s="53">
        <f t="shared" si="6"/>
        <v>2576</v>
      </c>
      <c r="BZ6" s="53">
        <f t="shared" si="6"/>
        <v>4153</v>
      </c>
      <c r="CA6" s="51" t="str">
        <f>IF(CA8="-","",IF(CA8="-","【-】","【"&amp;SUBSTITUTE(TEXT(CA8,"#,##0"),"-","△")&amp;"】"))</f>
        <v>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104</v>
      </c>
      <c r="CM6" s="51">
        <f t="shared" ref="CM6:CN6" si="7">CM8</f>
        <v>10932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104</v>
      </c>
      <c r="CZ6" s="52" t="e">
        <f>IF(CZ8="-",NA(),CZ8)</f>
        <v>#N/A</v>
      </c>
      <c r="DA6" s="52" t="e">
        <f t="shared" ref="DA6:DI6" si="8">IF(DA8="-",NA(),DA8)</f>
        <v>#N/A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 t="e">
        <f t="shared" si="8"/>
        <v>#N/A</v>
      </c>
      <c r="DF6" s="52" t="e">
        <f t="shared" si="8"/>
        <v>#N/A</v>
      </c>
      <c r="DG6" s="52">
        <f t="shared" si="8"/>
        <v>54.4</v>
      </c>
      <c r="DH6" s="52">
        <f t="shared" si="8"/>
        <v>70.3</v>
      </c>
      <c r="DI6" s="52">
        <f t="shared" si="8"/>
        <v>70</v>
      </c>
      <c r="DJ6" s="49" t="str">
        <f>IF(DJ8="-","",IF(DJ8="-","【-】","【"&amp;SUBSTITUTE(TEXT(DJ8,"#,##0.0"),"-","△")&amp;"】"))</f>
        <v>【99.8】</v>
      </c>
      <c r="DK6" s="52" t="e">
        <f>IF(DK8="-",NA(),DK8)</f>
        <v>#N/A</v>
      </c>
      <c r="DL6" s="52" t="e">
        <f t="shared" ref="DL6:DT6" si="9">IF(DL8="-",NA(),DL8)</f>
        <v>#N/A</v>
      </c>
      <c r="DM6" s="52">
        <f t="shared" si="9"/>
        <v>44.4</v>
      </c>
      <c r="DN6" s="52">
        <f t="shared" si="9"/>
        <v>41.7</v>
      </c>
      <c r="DO6" s="52">
        <f t="shared" si="9"/>
        <v>47.2</v>
      </c>
      <c r="DP6" s="52" t="e">
        <f t="shared" si="9"/>
        <v>#N/A</v>
      </c>
      <c r="DQ6" s="52" t="e">
        <f t="shared" si="9"/>
        <v>#N/A</v>
      </c>
      <c r="DR6" s="52">
        <f t="shared" si="9"/>
        <v>295.5</v>
      </c>
      <c r="DS6" s="52">
        <f t="shared" si="9"/>
        <v>224.4</v>
      </c>
      <c r="DT6" s="52">
        <f t="shared" si="9"/>
        <v>251.9</v>
      </c>
      <c r="DU6" s="49" t="str">
        <f>IF(DU8="-","",IF(DU8="-","【-】","【"&amp;SUBSTITUTE(TEXT(DU8,"#,##0.0"),"-","△")&amp;"】"))</f>
        <v>【178.5】</v>
      </c>
    </row>
    <row r="7" spans="1:125" s="54" customFormat="1" x14ac:dyDescent="0.15">
      <c r="A7" s="37" t="s">
        <v>105</v>
      </c>
      <c r="B7" s="48">
        <f t="shared" ref="B7:X7" si="10">B8</f>
        <v>2021</v>
      </c>
      <c r="C7" s="48">
        <f t="shared" si="10"/>
        <v>352080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5</v>
      </c>
      <c r="H7" s="48" t="str">
        <f t="shared" si="10"/>
        <v>山口県　岩国市</v>
      </c>
      <c r="I7" s="48" t="str">
        <f t="shared" si="10"/>
        <v>岩国駅東口自動二輪車等駐車場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3</v>
      </c>
      <c r="S7" s="50" t="str">
        <f t="shared" si="10"/>
        <v>駅</v>
      </c>
      <c r="T7" s="50" t="str">
        <f t="shared" si="10"/>
        <v>無</v>
      </c>
      <c r="U7" s="51">
        <f t="shared" si="10"/>
        <v>196</v>
      </c>
      <c r="V7" s="51">
        <f t="shared" si="10"/>
        <v>36</v>
      </c>
      <c r="W7" s="51">
        <f t="shared" si="10"/>
        <v>0</v>
      </c>
      <c r="X7" s="50" t="str">
        <f t="shared" si="10"/>
        <v>利用料金制</v>
      </c>
      <c r="Y7" s="52" t="str">
        <f>Y8</f>
        <v>-</v>
      </c>
      <c r="Z7" s="52" t="str">
        <f t="shared" ref="Z7:AH7" si="11">Z8</f>
        <v>-</v>
      </c>
      <c r="AA7" s="52">
        <f t="shared" si="11"/>
        <v>0</v>
      </c>
      <c r="AB7" s="52">
        <f t="shared" si="11"/>
        <v>2280</v>
      </c>
      <c r="AC7" s="52">
        <f t="shared" si="11"/>
        <v>1036.4000000000001</v>
      </c>
      <c r="AD7" s="52" t="str">
        <f t="shared" si="11"/>
        <v>-</v>
      </c>
      <c r="AE7" s="52" t="str">
        <f t="shared" si="11"/>
        <v>-</v>
      </c>
      <c r="AF7" s="52">
        <f t="shared" si="11"/>
        <v>754.2</v>
      </c>
      <c r="AG7" s="52">
        <f t="shared" si="11"/>
        <v>383.4</v>
      </c>
      <c r="AH7" s="52">
        <f t="shared" si="11"/>
        <v>338.4</v>
      </c>
      <c r="AI7" s="49"/>
      <c r="AJ7" s="52" t="str">
        <f>AJ8</f>
        <v>-</v>
      </c>
      <c r="AK7" s="52" t="str">
        <f t="shared" ref="AK7:AS7" si="12">AK8</f>
        <v>-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 t="str">
        <f t="shared" si="12"/>
        <v>-</v>
      </c>
      <c r="AP7" s="52" t="str">
        <f t="shared" si="12"/>
        <v>-</v>
      </c>
      <c r="AQ7" s="52">
        <f t="shared" si="12"/>
        <v>2</v>
      </c>
      <c r="AR7" s="52">
        <f t="shared" si="12"/>
        <v>10.199999999999999</v>
      </c>
      <c r="AS7" s="52">
        <f t="shared" si="12"/>
        <v>5.0999999999999996</v>
      </c>
      <c r="AT7" s="49"/>
      <c r="AU7" s="53" t="str">
        <f>AU8</f>
        <v>-</v>
      </c>
      <c r="AV7" s="53" t="str">
        <f t="shared" ref="AV7:BD7" si="13">AV8</f>
        <v>-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 t="str">
        <f t="shared" si="13"/>
        <v>-</v>
      </c>
      <c r="BA7" s="53" t="str">
        <f t="shared" si="13"/>
        <v>-</v>
      </c>
      <c r="BB7" s="53">
        <f t="shared" si="13"/>
        <v>15</v>
      </c>
      <c r="BC7" s="53">
        <f t="shared" si="13"/>
        <v>407</v>
      </c>
      <c r="BD7" s="53">
        <f t="shared" si="13"/>
        <v>166</v>
      </c>
      <c r="BE7" s="51"/>
      <c r="BF7" s="52" t="str">
        <f>BF8</f>
        <v>-</v>
      </c>
      <c r="BG7" s="52" t="str">
        <f t="shared" ref="BG7:BO7" si="14">BG8</f>
        <v>-</v>
      </c>
      <c r="BH7" s="52">
        <f t="shared" si="14"/>
        <v>100</v>
      </c>
      <c r="BI7" s="52">
        <f t="shared" si="14"/>
        <v>95.6</v>
      </c>
      <c r="BJ7" s="52">
        <f t="shared" si="14"/>
        <v>90.4</v>
      </c>
      <c r="BK7" s="52" t="str">
        <f t="shared" si="14"/>
        <v>-</v>
      </c>
      <c r="BL7" s="52" t="str">
        <f t="shared" si="14"/>
        <v>-</v>
      </c>
      <c r="BM7" s="52">
        <f t="shared" si="14"/>
        <v>33.6</v>
      </c>
      <c r="BN7" s="52">
        <f t="shared" si="14"/>
        <v>-122.5</v>
      </c>
      <c r="BO7" s="52">
        <f t="shared" si="14"/>
        <v>8.5</v>
      </c>
      <c r="BP7" s="49"/>
      <c r="BQ7" s="53" t="str">
        <f>BQ8</f>
        <v>-</v>
      </c>
      <c r="BR7" s="53" t="str">
        <f t="shared" ref="BR7:BZ7" si="15">BR8</f>
        <v>-</v>
      </c>
      <c r="BS7" s="53">
        <f t="shared" si="15"/>
        <v>49</v>
      </c>
      <c r="BT7" s="53">
        <f t="shared" si="15"/>
        <v>109</v>
      </c>
      <c r="BU7" s="53">
        <f t="shared" si="15"/>
        <v>103</v>
      </c>
      <c r="BV7" s="53" t="str">
        <f t="shared" si="15"/>
        <v>-</v>
      </c>
      <c r="BW7" s="53" t="str">
        <f t="shared" si="15"/>
        <v>-</v>
      </c>
      <c r="BX7" s="53">
        <f t="shared" si="15"/>
        <v>7940</v>
      </c>
      <c r="BY7" s="53">
        <f t="shared" si="15"/>
        <v>2576</v>
      </c>
      <c r="BZ7" s="53">
        <f t="shared" si="15"/>
        <v>4153</v>
      </c>
      <c r="CA7" s="51"/>
      <c r="CB7" s="52" t="s">
        <v>106</v>
      </c>
      <c r="CC7" s="52" t="s">
        <v>106</v>
      </c>
      <c r="CD7" s="52" t="s">
        <v>106</v>
      </c>
      <c r="CE7" s="52" t="s">
        <v>106</v>
      </c>
      <c r="CF7" s="52" t="s">
        <v>106</v>
      </c>
      <c r="CG7" s="52" t="s">
        <v>106</v>
      </c>
      <c r="CH7" s="52" t="s">
        <v>106</v>
      </c>
      <c r="CI7" s="52" t="s">
        <v>106</v>
      </c>
      <c r="CJ7" s="52" t="s">
        <v>106</v>
      </c>
      <c r="CK7" s="52" t="s">
        <v>107</v>
      </c>
      <c r="CL7" s="49"/>
      <c r="CM7" s="51">
        <f>CM8</f>
        <v>10932</v>
      </c>
      <c r="CN7" s="51">
        <f>CN8</f>
        <v>0</v>
      </c>
      <c r="CO7" s="52" t="s">
        <v>106</v>
      </c>
      <c r="CP7" s="52" t="s">
        <v>106</v>
      </c>
      <c r="CQ7" s="52" t="s">
        <v>106</v>
      </c>
      <c r="CR7" s="52" t="s">
        <v>106</v>
      </c>
      <c r="CS7" s="52" t="s">
        <v>106</v>
      </c>
      <c r="CT7" s="52" t="s">
        <v>106</v>
      </c>
      <c r="CU7" s="52" t="s">
        <v>106</v>
      </c>
      <c r="CV7" s="52" t="s">
        <v>106</v>
      </c>
      <c r="CW7" s="52" t="s">
        <v>106</v>
      </c>
      <c r="CX7" s="52" t="s">
        <v>104</v>
      </c>
      <c r="CY7" s="49"/>
      <c r="CZ7" s="52" t="str">
        <f>CZ8</f>
        <v>-</v>
      </c>
      <c r="DA7" s="52" t="str">
        <f t="shared" ref="DA7:DI7" si="16">DA8</f>
        <v>-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 t="str">
        <f t="shared" si="16"/>
        <v>-</v>
      </c>
      <c r="DF7" s="52" t="str">
        <f t="shared" si="16"/>
        <v>-</v>
      </c>
      <c r="DG7" s="52">
        <f t="shared" si="16"/>
        <v>54.4</v>
      </c>
      <c r="DH7" s="52">
        <f t="shared" si="16"/>
        <v>70.3</v>
      </c>
      <c r="DI7" s="52">
        <f t="shared" si="16"/>
        <v>70</v>
      </c>
      <c r="DJ7" s="49"/>
      <c r="DK7" s="52" t="str">
        <f>DK8</f>
        <v>-</v>
      </c>
      <c r="DL7" s="52" t="str">
        <f t="shared" ref="DL7:DT7" si="17">DL8</f>
        <v>-</v>
      </c>
      <c r="DM7" s="52">
        <f t="shared" si="17"/>
        <v>44.4</v>
      </c>
      <c r="DN7" s="52">
        <f t="shared" si="17"/>
        <v>41.7</v>
      </c>
      <c r="DO7" s="52">
        <f t="shared" si="17"/>
        <v>47.2</v>
      </c>
      <c r="DP7" s="52" t="str">
        <f t="shared" si="17"/>
        <v>-</v>
      </c>
      <c r="DQ7" s="52" t="str">
        <f t="shared" si="17"/>
        <v>-</v>
      </c>
      <c r="DR7" s="52">
        <f t="shared" si="17"/>
        <v>295.5</v>
      </c>
      <c r="DS7" s="52">
        <f t="shared" si="17"/>
        <v>224.4</v>
      </c>
      <c r="DT7" s="52">
        <f t="shared" si="17"/>
        <v>251.9</v>
      </c>
      <c r="DU7" s="49"/>
    </row>
    <row r="8" spans="1:125" s="54" customFormat="1" x14ac:dyDescent="0.15">
      <c r="A8" s="37"/>
      <c r="B8" s="55">
        <v>2021</v>
      </c>
      <c r="C8" s="55">
        <v>352080</v>
      </c>
      <c r="D8" s="55">
        <v>47</v>
      </c>
      <c r="E8" s="55">
        <v>14</v>
      </c>
      <c r="F8" s="55">
        <v>0</v>
      </c>
      <c r="G8" s="55">
        <v>5</v>
      </c>
      <c r="H8" s="55" t="s">
        <v>108</v>
      </c>
      <c r="I8" s="55" t="s">
        <v>109</v>
      </c>
      <c r="J8" s="55" t="s">
        <v>110</v>
      </c>
      <c r="K8" s="55" t="s">
        <v>111</v>
      </c>
      <c r="L8" s="55" t="s">
        <v>112</v>
      </c>
      <c r="M8" s="55" t="s">
        <v>113</v>
      </c>
      <c r="N8" s="55" t="s">
        <v>114</v>
      </c>
      <c r="O8" s="56" t="s">
        <v>115</v>
      </c>
      <c r="P8" s="57" t="s">
        <v>116</v>
      </c>
      <c r="Q8" s="57" t="s">
        <v>117</v>
      </c>
      <c r="R8" s="58">
        <v>3</v>
      </c>
      <c r="S8" s="57" t="s">
        <v>118</v>
      </c>
      <c r="T8" s="57" t="s">
        <v>119</v>
      </c>
      <c r="U8" s="58">
        <v>196</v>
      </c>
      <c r="V8" s="58">
        <v>36</v>
      </c>
      <c r="W8" s="58">
        <v>0</v>
      </c>
      <c r="X8" s="57" t="s">
        <v>120</v>
      </c>
      <c r="Y8" s="59" t="s">
        <v>112</v>
      </c>
      <c r="Z8" s="59" t="s">
        <v>112</v>
      </c>
      <c r="AA8" s="59">
        <v>0</v>
      </c>
      <c r="AB8" s="59">
        <v>2280</v>
      </c>
      <c r="AC8" s="59">
        <v>1036.4000000000001</v>
      </c>
      <c r="AD8" s="59" t="s">
        <v>112</v>
      </c>
      <c r="AE8" s="59" t="s">
        <v>112</v>
      </c>
      <c r="AF8" s="59">
        <v>754.2</v>
      </c>
      <c r="AG8" s="59">
        <v>383.4</v>
      </c>
      <c r="AH8" s="59">
        <v>338.4</v>
      </c>
      <c r="AI8" s="56">
        <v>236.1</v>
      </c>
      <c r="AJ8" s="59" t="s">
        <v>112</v>
      </c>
      <c r="AK8" s="59" t="s">
        <v>112</v>
      </c>
      <c r="AL8" s="59">
        <v>0</v>
      </c>
      <c r="AM8" s="59">
        <v>0</v>
      </c>
      <c r="AN8" s="59">
        <v>0</v>
      </c>
      <c r="AO8" s="59" t="s">
        <v>112</v>
      </c>
      <c r="AP8" s="59" t="s">
        <v>112</v>
      </c>
      <c r="AQ8" s="59">
        <v>2</v>
      </c>
      <c r="AR8" s="59">
        <v>10.199999999999999</v>
      </c>
      <c r="AS8" s="59">
        <v>5.0999999999999996</v>
      </c>
      <c r="AT8" s="56">
        <v>5.2</v>
      </c>
      <c r="AU8" s="60" t="s">
        <v>112</v>
      </c>
      <c r="AV8" s="60" t="s">
        <v>112</v>
      </c>
      <c r="AW8" s="60">
        <v>0</v>
      </c>
      <c r="AX8" s="60">
        <v>0</v>
      </c>
      <c r="AY8" s="60">
        <v>0</v>
      </c>
      <c r="AZ8" s="60" t="s">
        <v>112</v>
      </c>
      <c r="BA8" s="60" t="s">
        <v>112</v>
      </c>
      <c r="BB8" s="60">
        <v>15</v>
      </c>
      <c r="BC8" s="60">
        <v>407</v>
      </c>
      <c r="BD8" s="60">
        <v>166</v>
      </c>
      <c r="BE8" s="60">
        <v>3111</v>
      </c>
      <c r="BF8" s="59" t="s">
        <v>112</v>
      </c>
      <c r="BG8" s="59" t="s">
        <v>112</v>
      </c>
      <c r="BH8" s="59">
        <v>100</v>
      </c>
      <c r="BI8" s="59">
        <v>95.6</v>
      </c>
      <c r="BJ8" s="59">
        <v>90.4</v>
      </c>
      <c r="BK8" s="59" t="s">
        <v>112</v>
      </c>
      <c r="BL8" s="59" t="s">
        <v>112</v>
      </c>
      <c r="BM8" s="59">
        <v>33.6</v>
      </c>
      <c r="BN8" s="59">
        <v>-122.5</v>
      </c>
      <c r="BO8" s="59">
        <v>8.5</v>
      </c>
      <c r="BP8" s="56">
        <v>0.8</v>
      </c>
      <c r="BQ8" s="60" t="s">
        <v>112</v>
      </c>
      <c r="BR8" s="60" t="s">
        <v>112</v>
      </c>
      <c r="BS8" s="60">
        <v>49</v>
      </c>
      <c r="BT8" s="61">
        <v>109</v>
      </c>
      <c r="BU8" s="61">
        <v>103</v>
      </c>
      <c r="BV8" s="60" t="s">
        <v>112</v>
      </c>
      <c r="BW8" s="60" t="s">
        <v>112</v>
      </c>
      <c r="BX8" s="60">
        <v>7940</v>
      </c>
      <c r="BY8" s="60">
        <v>2576</v>
      </c>
      <c r="BZ8" s="60">
        <v>4153</v>
      </c>
      <c r="CA8" s="58">
        <v>10906</v>
      </c>
      <c r="CB8" s="59" t="s">
        <v>112</v>
      </c>
      <c r="CC8" s="59" t="s">
        <v>112</v>
      </c>
      <c r="CD8" s="59" t="s">
        <v>112</v>
      </c>
      <c r="CE8" s="59" t="s">
        <v>112</v>
      </c>
      <c r="CF8" s="59" t="s">
        <v>112</v>
      </c>
      <c r="CG8" s="59" t="s">
        <v>112</v>
      </c>
      <c r="CH8" s="59" t="s">
        <v>112</v>
      </c>
      <c r="CI8" s="59" t="s">
        <v>112</v>
      </c>
      <c r="CJ8" s="59" t="s">
        <v>112</v>
      </c>
      <c r="CK8" s="59" t="s">
        <v>112</v>
      </c>
      <c r="CL8" s="56" t="s">
        <v>112</v>
      </c>
      <c r="CM8" s="58">
        <v>10932</v>
      </c>
      <c r="CN8" s="58">
        <v>0</v>
      </c>
      <c r="CO8" s="59" t="s">
        <v>112</v>
      </c>
      <c r="CP8" s="59" t="s">
        <v>112</v>
      </c>
      <c r="CQ8" s="59" t="s">
        <v>112</v>
      </c>
      <c r="CR8" s="59" t="s">
        <v>112</v>
      </c>
      <c r="CS8" s="59" t="s">
        <v>112</v>
      </c>
      <c r="CT8" s="59" t="s">
        <v>112</v>
      </c>
      <c r="CU8" s="59" t="s">
        <v>112</v>
      </c>
      <c r="CV8" s="59" t="s">
        <v>112</v>
      </c>
      <c r="CW8" s="59" t="s">
        <v>112</v>
      </c>
      <c r="CX8" s="59" t="s">
        <v>112</v>
      </c>
      <c r="CY8" s="56" t="s">
        <v>112</v>
      </c>
      <c r="CZ8" s="59" t="s">
        <v>112</v>
      </c>
      <c r="DA8" s="59" t="s">
        <v>112</v>
      </c>
      <c r="DB8" s="59">
        <v>0</v>
      </c>
      <c r="DC8" s="59">
        <v>0</v>
      </c>
      <c r="DD8" s="59">
        <v>0</v>
      </c>
      <c r="DE8" s="59" t="s">
        <v>112</v>
      </c>
      <c r="DF8" s="59" t="s">
        <v>112</v>
      </c>
      <c r="DG8" s="59">
        <v>54.4</v>
      </c>
      <c r="DH8" s="59">
        <v>70.3</v>
      </c>
      <c r="DI8" s="59">
        <v>70</v>
      </c>
      <c r="DJ8" s="56">
        <v>99.8</v>
      </c>
      <c r="DK8" s="59" t="s">
        <v>112</v>
      </c>
      <c r="DL8" s="59" t="s">
        <v>112</v>
      </c>
      <c r="DM8" s="59">
        <v>44.4</v>
      </c>
      <c r="DN8" s="59">
        <v>41.7</v>
      </c>
      <c r="DO8" s="59">
        <v>47.2</v>
      </c>
      <c r="DP8" s="59" t="s">
        <v>112</v>
      </c>
      <c r="DQ8" s="59" t="s">
        <v>112</v>
      </c>
      <c r="DR8" s="59">
        <v>295.5</v>
      </c>
      <c r="DS8" s="59">
        <v>224.4</v>
      </c>
      <c r="DT8" s="59">
        <v>251.9</v>
      </c>
      <c r="DU8" s="56">
        <v>178.5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121</v>
      </c>
      <c r="C10" s="64" t="s">
        <v>122</v>
      </c>
      <c r="D10" s="64" t="s">
        <v>123</v>
      </c>
      <c r="E10" s="64" t="s">
        <v>124</v>
      </c>
      <c r="F10" s="64" t="s">
        <v>125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52</v>
      </c>
      <c r="B11" s="65" t="str">
        <f>IF(VALUE($B$6)=0,"",IF(VALUE($B$6)&gt;2022,"R"&amp;TEXT(VALUE($B$6)-2022,"00"),"H"&amp;VALUE($B$6)-1992))</f>
        <v>H29</v>
      </c>
      <c r="C11" s="65" t="str">
        <f>IF(VALUE($B$6)=0,"",IF(VALUE($B$6)&gt;2021,"R"&amp;TEXT(VALUE($B$6)-2021,"00"),"H"&amp;VALUE($B$6)-1991))</f>
        <v>H30</v>
      </c>
      <c r="D11" s="65" t="str">
        <f>IF(VALUE($B$6)=0,"",IF(VALUE($B$6)&gt;2020,"R"&amp;TEXT(VALUE($B$6)-2020,"00"),"H"&amp;VALUE($B$6)-1990))</f>
        <v>R01</v>
      </c>
      <c r="E11" s="65" t="str">
        <f>IF(VALUE($B$6)=0,"",IF(VALUE($B$6)&gt;2019,"R"&amp;TEXT(VALUE($B$6)-2019,"00"),"H"&amp;VALUE($B$6)-1989))</f>
        <v>R02</v>
      </c>
      <c r="F11" s="65" t="str">
        <f>IF(VALUE($B$6)=0,"",IF(VALUE($B$6)&gt;2018,"R"&amp;TEXT(VALUE($B$6)-2018,"00"),"H"&amp;VALUE($B$6)-1988))</f>
        <v>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名和　伸也</cp:lastModifiedBy>
  <dcterms:created xsi:type="dcterms:W3CDTF">2022-12-09T03:30:44Z</dcterms:created>
  <dcterms:modified xsi:type="dcterms:W3CDTF">2023-01-12T07:47:53Z</dcterms:modified>
  <cp:category/>
</cp:coreProperties>
</file>