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09477B60-E9B7-440E-8441-6E302FF96F03}"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B102" i="12" l="1"/>
  <c r="DG102" i="12"/>
  <c r="DL102" i="12"/>
  <c r="DQ102" i="12"/>
  <c r="CW102" i="12"/>
  <c r="CR102" i="12"/>
  <c r="AU88" i="12"/>
  <c r="AP88" i="12"/>
  <c r="AF88" i="12"/>
  <c r="AU63" i="12"/>
  <c r="AP63" i="12"/>
  <c r="AP23" i="12"/>
  <c r="V23" i="12"/>
  <c r="Q23" i="12"/>
  <c r="AA38" i="12" l="1"/>
  <c r="AA37" i="12"/>
  <c r="AA36" i="12"/>
  <c r="AA34" i="12"/>
  <c r="AA33" i="12"/>
  <c r="AA32" i="12"/>
  <c r="AA31" i="12"/>
  <c r="AA29" i="12"/>
  <c r="AA28" i="12"/>
  <c r="AA7" i="12" l="1"/>
  <c r="AA23" i="12" s="1"/>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C39" i="10"/>
  <c r="BE38" i="10"/>
  <c r="AM38" i="10"/>
  <c r="C38" i="10"/>
  <c r="BE37" i="10"/>
  <c r="AM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U38" i="10" l="1"/>
  <c r="U39" i="10" l="1"/>
  <c r="AM34" i="10" l="1"/>
  <c r="AM35" i="10" l="1"/>
  <c r="AM36" i="10" l="1"/>
  <c r="BE34" i="10" l="1"/>
  <c r="BE35" i="10" l="1"/>
  <c r="BW34" i="10" s="1"/>
  <c r="BW35" i="10" s="1"/>
  <c r="BW36" i="10" s="1"/>
  <c r="BW37" i="10" s="1"/>
  <c r="BW38" i="10" s="1"/>
  <c r="CO34" i="10" s="1"/>
  <c r="CO35" i="10" s="1"/>
  <c r="CO36" i="10" s="1"/>
  <c r="CO37" i="10" s="1"/>
  <c r="CO38" i="10" s="1"/>
  <c r="CO39" i="10" s="1"/>
  <c r="CO40" i="10" s="1"/>
  <c r="CO41" i="10" s="1"/>
</calcChain>
</file>

<file path=xl/sharedStrings.xml><?xml version="1.0" encoding="utf-8"?>
<sst xmlns="http://schemas.openxmlformats.org/spreadsheetml/2006/main" count="1180" uniqueCount="614">
  <si>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</si>
  <si>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</si>
  <si>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</si>
  <si>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</si>
  <si>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</si>
  <si>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</si>
  <si>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</si>
  <si>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</si>
  <si>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</si>
  <si>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</si>
  <si>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</si>
  <si>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</si>
  <si>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</si>
  <si>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</si>
  <si>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</si>
  <si>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</si>
  <si>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</si>
  <si>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</si>
  <si>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</si>
  <si>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</si>
  <si>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</si>
  <si>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</si>
  <si>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</si>
  <si>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</si>
  <si>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</si>
  <si>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</si>
  <si>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</si>
  <si>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</si>
  <si>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</si>
  <si>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</si>
  <si>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</si>
  <si>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</si>
  <si>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</si>
  <si>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</si>
  <si>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</si>
  <si>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</si>
  <si>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</si>
  <si>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</si>
  <si>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</si>
  <si>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</si>
  <si>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</si>
  <si>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</si>
  <si>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</si>
  <si>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</si>
  <si>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</si>
  <si>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</si>
  <si>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</si>
  <si>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</si>
  <si>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</si>
  <si>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</si>
  <si>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</si>
  <si>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</si>
  <si>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</si>
  <si>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</si>
  <si>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</si>
  <si>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</si>
  <si>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</si>
  <si>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</si>
  <si>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</si>
  <si>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</si>
  <si>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</si>
  <si>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</si>
  <si>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</si>
  <si>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</si>
  <si>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</si>
  <si>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</si>
  <si>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</si>
  <si>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</si>
  <si>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</si>
  <si>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</si>
  <si>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</si>
  <si>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</si>
  <si>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</si>
  <si>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</si>
  <si>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</si>
  <si>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</si>
  <si>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</si>
  <si>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</si>
  <si>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</si>
  <si>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</si>
  <si>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</si>
  <si>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</si>
  <si>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</si>
  <si>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</si>
  <si>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</si>
  <si>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</si>
  <si>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</si>
  <si>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</si>
  <si>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</si>
  <si>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</si>
  <si>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</si>
  <si>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</si>
  <si>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</si>
  <si>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</si>
  <si>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</si>
  <si>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</si>
  <si>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</si>
  <si>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</si>
  <si>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</si>
  <si>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</si>
  <si>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</si>
  <si>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</si>
  <si>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</si>
  <si>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</si>
  <si>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</si>
  <si>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</si>
  <si>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</si>
  <si>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</si>
  <si>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</si>
  <si>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</si>
  <si>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</si>
  <si>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</si>
  <si>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</si>
  <si>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</si>
  <si>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</si>
  <si>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</si>
  <si>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</si>
  <si>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</si>
  <si>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</si>
  <si>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</si>
  <si>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</si>
  <si>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</si>
  <si>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</si>
  <si>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</si>
  <si>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</si>
  <si>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</si>
  <si>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</si>
  <si>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</si>
  <si>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</si>
  <si>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</si>
  <si>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</si>
  <si>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</si>
  <si>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</si>
  <si>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</si>
  <si>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</si>
  <si>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</si>
  <si>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</si>
  <si>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</si>
  <si>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</si>
  <si>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</si>
  <si>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</si>
  <si>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</si>
  <si>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</si>
  <si>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</si>
  <si>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</si>
  <si>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</si>
  <si>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</si>
  <si>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</si>
  <si>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</si>
  <si>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</si>
  <si>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</si>
  <si>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</si>
  <si>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</si>
  <si>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</si>
  <si>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</si>
  <si>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</si>
  <si>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</si>
  <si>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</si>
  <si>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</si>
  <si>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</si>
  <si>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</si>
  <si>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</si>
  <si>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</si>
  <si>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</si>
  <si>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</si>
  <si>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</si>
  <si>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</si>
  <si>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</si>
  <si>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</si>
  <si>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</si>
  <si>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</si>
  <si>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</si>
  <si>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</si>
  <si>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</si>
  <si>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</si>
  <si>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</si>
  <si>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</si>
  <si>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</si>
  <si>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</si>
  <si>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</si>
  <si>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</si>
  <si>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</si>
  <si>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</si>
  <si>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</si>
  <si>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</si>
  <si>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</si>
  <si>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</si>
  <si>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</si>
  <si>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</si>
  <si>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</si>
  <si>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</si>
  <si>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</si>
  <si>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</si>
  <si>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</si>
  <si>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</si>
  <si>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</si>
  <si>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</si>
  <si>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</si>
  <si>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</si>
  <si>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</si>
  <si>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</si>
  <si>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</si>
  <si>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</si>
  <si>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</si>
  <si>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</si>
  <si>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</si>
  <si>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</si>
  <si>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</si>
  <si>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</si>
  <si>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</si>
  <si>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</si>
  <si>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</si>
  <si>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</si>
  <si>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</si>
  <si>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</si>
  <si>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</si>
  <si>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</si>
  <si>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</si>
  <si>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</si>
  <si>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</si>
  <si>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</si>
  <si>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</si>
  <si>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</si>
  <si>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</si>
  <si>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</si>
  <si>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</si>
  <si>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</si>
  <si>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</si>
  <si>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</si>
  <si>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</si>
  <si>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</si>
  <si>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</si>
  <si>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</si>
  <si>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</si>
  <si>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</si>
  <si>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</si>
  <si>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</si>
  <si>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</si>
  <si>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</si>
  <si>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</si>
  <si>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</si>
  <si>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</si>
  <si>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</si>
  <si>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</si>
  <si>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</si>
  <si>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</si>
  <si>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</si>
  <si>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</si>
  <si>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</si>
  <si>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</si>
  <si>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</si>
  <si>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</si>
  <si>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</si>
  <si>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</si>
  <si>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</si>
  <si>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</si>
  <si>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</si>
  <si>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</si>
  <si>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</si>
  <si>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</si>
  <si>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</si>
  <si>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</si>
  <si>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</si>
  <si>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</si>
  <si>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</si>
  <si>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</si>
  <si>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</si>
  <si>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</si>
  <si>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</si>
  <si>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</si>
  <si>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</si>
  <si>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</si>
  <si>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</si>
  <si>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</si>
  <si>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</si>
  <si>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</si>
  <si>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</si>
  <si>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</si>
  <si>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</si>
  <si>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</si>
  <si>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</si>
  <si>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</si>
  <si>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</si>
  <si>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</si>
  <si>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</si>
  <si>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</si>
  <si>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</si>
  <si>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</si>
  <si>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</si>
  <si>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</si>
  <si>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</si>
  <si>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</si>
  <si>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</si>
  <si>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</si>
  <si>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</si>
  <si>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</si>
  <si>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</si>
  <si>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</si>
  <si>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</si>
  <si>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</si>
  <si>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</si>
  <si>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</si>
  <si>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</si>
  <si>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</si>
  <si>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</si>
  <si>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</si>
  <si>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</si>
  <si>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</si>
  <si>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</si>
  <si>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</si>
  <si>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</si>
  <si>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</si>
  <si>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</si>
  <si>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</si>
  <si>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</si>
  <si>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</si>
  <si>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</si>
  <si>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</si>
  <si>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</si>
  <si>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</si>
  <si>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</si>
  <si>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</si>
  <si>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</si>
  <si>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</si>
  <si>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</si>
  <si>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</si>
  <si>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</si>
  <si>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</si>
  <si>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</si>
  <si>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</si>
  <si>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</si>
  <si>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</si>
  <si>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</si>
  <si>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</si>
  <si>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</si>
  <si>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</si>
  <si>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</si>
  <si>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</si>
  <si>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</si>
  <si>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</si>
  <si>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</si>
  <si>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</si>
  <si>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</si>
  <si>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</si>
  <si>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</si>
  <si>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</si>
  <si>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</si>
  <si>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</si>
  <si>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</si>
  <si>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</si>
  <si>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</si>
  <si>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</si>
  <si>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</si>
  <si>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</si>
  <si>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</si>
  <si>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</si>
  <si>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</si>
  <si>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</si>
  <si>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</si>
  <si>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</si>
  <si>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</si>
  <si>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</si>
  <si>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</si>
  <si>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</si>
  <si>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</si>
  <si>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</si>
  <si>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</si>
  <si>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</si>
  <si>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</si>
  <si>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</si>
  <si>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</si>
  <si>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</si>
  <si>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</si>
  <si>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</si>
  <si>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</si>
  <si>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</si>
  <si>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</si>
  <si>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</si>
  <si>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</si>
  <si>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</si>
  <si>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</si>
  <si>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</si>
  <si>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</si>
  <si>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</si>
  <si>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</si>
  <si>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</si>
  <si>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</si>
  <si>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</si>
  <si>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</si>
  <si>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</si>
  <si>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</si>
  <si>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</si>
  <si>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</si>
  <si>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</si>
  <si>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</si>
  <si>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</si>
  <si>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</si>
  <si>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</si>
  <si>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</si>
  <si>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</si>
  <si>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</si>
  <si>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</si>
  <si>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</si>
  <si>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</si>
  <si>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</si>
  <si>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</si>
  <si>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</si>
  <si>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</si>
  <si>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</si>
  <si>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</si>
  <si>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</si>
  <si>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</si>
  <si>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</si>
  <si>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</si>
  <si>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青果市場事業特別会計</t>
    <phoneticPr fontId="5"/>
  </si>
  <si>
    <t>法非適用企業</t>
    <phoneticPr fontId="5"/>
  </si>
  <si>
    <t>と場事業特別会計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</si>
  <si>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</si>
  <si>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</si>
  <si>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</si>
  <si>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</si>
  <si>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</si>
  <si>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</si>
  <si>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</si>
  <si>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</si>
  <si>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</si>
  <si>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</si>
  <si>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</si>
  <si>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</si>
  <si>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</si>
  <si>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</si>
  <si>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</si>
  <si>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</si>
  <si>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</si>
  <si>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</si>
  <si>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</si>
  <si>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</si>
  <si>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</si>
  <si>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</si>
  <si>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</si>
  <si>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</si>
  <si>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</si>
  <si>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</si>
  <si>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</si>
  <si>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</si>
  <si>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</si>
  <si>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</si>
  <si>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</si>
  <si>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</si>
  <si>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</si>
  <si>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</si>
  <si>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</si>
  <si>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</si>
  <si>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</si>
  <si>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</si>
  <si>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</si>
  <si>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</si>
  <si>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</si>
  <si>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</si>
  <si>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</si>
  <si>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</si>
  <si>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</si>
  <si>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</si>
  <si>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</si>
  <si>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</si>
  <si>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</si>
  <si>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</si>
  <si>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</si>
  <si>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</si>
  <si>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</si>
  <si>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</si>
  <si>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</si>
  <si>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</si>
  <si>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</si>
  <si>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</si>
  <si>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</si>
  <si>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</si>
  <si>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</si>
  <si>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</si>
  <si>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</si>
  <si>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</si>
  <si>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</si>
  <si>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</si>
  <si>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</si>
  <si>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</si>
  <si>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</si>
  <si>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</si>
  <si>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</si>
  <si>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</si>
  <si>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</si>
  <si>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</si>
  <si>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</si>
  <si>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</si>
  <si>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</si>
  <si>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</si>
  <si>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</si>
  <si>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</si>
  <si>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</si>
  <si>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</si>
  <si>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</si>
  <si>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</si>
  <si>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</si>
  <si>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</si>
  <si>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</si>
  <si>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</si>
  <si>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</si>
  <si>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</si>
  <si>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</si>
  <si>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</si>
  <si>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</si>
  <si>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</si>
  <si>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</si>
  <si>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</si>
  <si>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</si>
  <si>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</si>
  <si>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</si>
  <si>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</si>
  <si>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</si>
  <si>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</si>
  <si>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</si>
  <si>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</si>
  <si>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</si>
  <si>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</si>
  <si>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</si>
  <si>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</si>
  <si>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</si>
  <si>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</si>
  <si>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</si>
  <si>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</si>
  <si>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</si>
  <si>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</si>
  <si>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</si>
  <si>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</si>
  <si>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</si>
  <si>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</si>
  <si>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</si>
  <si>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</si>
  <si>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</si>
  <si>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</si>
  <si>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</si>
  <si>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</si>
  <si>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</si>
  <si>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</si>
  <si>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</si>
  <si>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</si>
  <si>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</si>
  <si>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</si>
  <si>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</si>
  <si>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</si>
  <si>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</si>
  <si>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</si>
  <si>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</si>
  <si>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</si>
  <si>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</si>
  <si>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</si>
  <si>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</si>
  <si>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</si>
  <si>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</si>
  <si>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</si>
  <si>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</si>
  <si>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</si>
  <si>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</si>
  <si>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2.41</t>
  </si>
  <si>
    <t>▲ 4.89</t>
  </si>
  <si>
    <t>▲ 2.96</t>
  </si>
  <si>
    <t>▲ 0.74</t>
  </si>
  <si>
    <t>一般会計</t>
  </si>
  <si>
    <t>水道事業会計</t>
  </si>
  <si>
    <t>公共下水道事業会計</t>
  </si>
  <si>
    <t>工業用水道事業会計</t>
  </si>
  <si>
    <t>国民健康保険事業特別会計</t>
  </si>
  <si>
    <t>競輪事業特別会計</t>
  </si>
  <si>
    <t>介護保険事業特別会計</t>
  </si>
  <si>
    <t>後期高齢者医療事業特別会計</t>
  </si>
  <si>
    <t>その他会計（赤字）</t>
  </si>
  <si>
    <t>その他会計（黒字）</t>
  </si>
  <si>
    <t>H27末</t>
    <phoneticPr fontId="5"/>
  </si>
  <si>
    <t>H28末</t>
    <phoneticPr fontId="5"/>
  </si>
  <si>
    <t>H29末</t>
    <phoneticPr fontId="5"/>
  </si>
  <si>
    <t>H30末</t>
    <phoneticPr fontId="5"/>
  </si>
  <si>
    <t>R01末</t>
    <phoneticPr fontId="5"/>
  </si>
  <si>
    <t>-</t>
    <phoneticPr fontId="2"/>
  </si>
  <si>
    <t>-</t>
    <phoneticPr fontId="2"/>
  </si>
  <si>
    <t>防府市農業公社</t>
  </si>
  <si>
    <t>防府水道センター</t>
  </si>
  <si>
    <t>防府市文化振興財団</t>
  </si>
  <si>
    <t>山口・防府地域工芸・地場産業振興センター</t>
  </si>
  <si>
    <t>野島海運</t>
  </si>
  <si>
    <t>防府市土地開発公社</t>
  </si>
  <si>
    <t>防府地域振興</t>
  </si>
  <si>
    <t>やまぐち農林振興公社</t>
  </si>
  <si>
    <t>庁舎建設基金</t>
    <phoneticPr fontId="5"/>
  </si>
  <si>
    <t>社会福祉事業振興基金</t>
    <phoneticPr fontId="5"/>
  </si>
  <si>
    <t>緑地管理基金</t>
    <phoneticPr fontId="5"/>
  </si>
  <si>
    <t>国際交流基金</t>
    <phoneticPr fontId="5"/>
  </si>
  <si>
    <t>教育振興基金</t>
    <phoneticPr fontId="5"/>
  </si>
  <si>
    <t>〇</t>
    <phoneticPr fontId="2"/>
  </si>
  <si>
    <t>山口県市町総合事務組合（一般会計）</t>
    <phoneticPr fontId="2"/>
  </si>
  <si>
    <t>山口県市町総合事務組合（非常勤職員公務災害補償特別会計）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</si>
  <si>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</si>
  <si>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</si>
  <si>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</si>
  <si>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</si>
  <si>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</si>
  <si>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</si>
  <si>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H28年度以降マイナスを維持し指数なしとなっているが、今後庁舎建設に伴う公債費の増や、庁舎建設基金の取崩しにより、数値の悪化が見込まれる。有形固定資産減価償却率については、類似団体と比べると同水準ではあるが、多くの公共施設等の老朽化が進んでおり、今後一斉に更新時期を迎えることが予測されるため、ライフサイクルコストの縮減や事業実施の適正化を図る。
※H28における当市指数は、減価償却累計額÷有形固定資産額（非償却資産の土地等を含む）で算出されているが、当市指数を他市同様、減価償却累計額÷有形固定資産額（償却資産）で算出した場合、「59.1」となる。
</t>
    <rPh sb="0" eb="2">
      <t>ショウライ</t>
    </rPh>
    <rPh sb="2" eb="4">
      <t>フタン</t>
    </rPh>
    <rPh sb="4" eb="6">
      <t>ヒリツ</t>
    </rPh>
    <rPh sb="14" eb="16">
      <t>ネンド</t>
    </rPh>
    <rPh sb="16" eb="18">
      <t>イコウ</t>
    </rPh>
    <rPh sb="23" eb="25">
      <t>イジ</t>
    </rPh>
    <rPh sb="26" eb="28">
      <t>シスウ</t>
    </rPh>
    <rPh sb="68" eb="70">
      <t>スウチ</t>
    </rPh>
    <rPh sb="71" eb="73">
      <t>アッカ</t>
    </rPh>
    <rPh sb="74" eb="76">
      <t>ミコ</t>
    </rPh>
    <rPh sb="80" eb="82">
      <t>ユウケイ</t>
    </rPh>
    <rPh sb="82" eb="84">
      <t>コテイ</t>
    </rPh>
    <rPh sb="84" eb="86">
      <t>シサン</t>
    </rPh>
    <rPh sb="86" eb="88">
      <t>ゲンカ</t>
    </rPh>
    <rPh sb="88" eb="90">
      <t>ショウキャク</t>
    </rPh>
    <rPh sb="90" eb="91">
      <t>リツ</t>
    </rPh>
    <rPh sb="97" eb="99">
      <t>ルイジ</t>
    </rPh>
    <rPh sb="99" eb="101">
      <t>ダンタイ</t>
    </rPh>
    <rPh sb="102" eb="103">
      <t>クラ</t>
    </rPh>
    <rPh sb="106" eb="109">
      <t>ドウスイジュン</t>
    </rPh>
    <rPh sb="115" eb="116">
      <t>オオ</t>
    </rPh>
    <rPh sb="118" eb="120">
      <t>コウキョウ</t>
    </rPh>
    <rPh sb="120" eb="122">
      <t>シセツ</t>
    </rPh>
    <rPh sb="122" eb="123">
      <t>トウ</t>
    </rPh>
    <rPh sb="124" eb="127">
      <t>ロウキュウカ</t>
    </rPh>
    <rPh sb="128" eb="129">
      <t>スス</t>
    </rPh>
    <rPh sb="134" eb="136">
      <t>コンゴ</t>
    </rPh>
    <rPh sb="136" eb="138">
      <t>イッセイ</t>
    </rPh>
    <rPh sb="139" eb="141">
      <t>コウシン</t>
    </rPh>
    <rPh sb="141" eb="143">
      <t>ジキ</t>
    </rPh>
    <rPh sb="144" eb="145">
      <t>ムカ</t>
    </rPh>
    <rPh sb="150" eb="152">
      <t>ヨソク</t>
    </rPh>
    <rPh sb="169" eb="171">
      <t>シュクゲン</t>
    </rPh>
    <rPh sb="172" eb="174">
      <t>ジギョウ</t>
    </rPh>
    <rPh sb="174" eb="176">
      <t>ジッシ</t>
    </rPh>
    <rPh sb="177" eb="180">
      <t>テキセイカ</t>
    </rPh>
    <rPh sb="181" eb="182">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</si>
  <si>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</si>
  <si>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</si>
  <si>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</si>
  <si>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</si>
  <si>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</si>
  <si>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</si>
  <si>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前年と比べ減少しており、将来負担比率についてH28年度以降はマイナスを維持し指数なしとなるが、今後庁舎建設に伴う公債費の増や、庁舎建設基金の取崩しにより、それぞれの数値の悪化が見込まれる。今後も事業実施の適正化を図り、財政の健全化に努める。</t>
    <rPh sb="0" eb="2">
      <t>ジッシツ</t>
    </rPh>
    <rPh sb="2" eb="4">
      <t>コウサイ</t>
    </rPh>
    <rPh sb="4" eb="6">
      <t>ヒリツ</t>
    </rPh>
    <rPh sb="8" eb="10">
      <t>ゼンネン</t>
    </rPh>
    <rPh sb="11" eb="12">
      <t>クラ</t>
    </rPh>
    <rPh sb="13" eb="15">
      <t>ゲンショウ</t>
    </rPh>
    <rPh sb="20" eb="22">
      <t>ショウライ</t>
    </rPh>
    <rPh sb="22" eb="24">
      <t>フタン</t>
    </rPh>
    <rPh sb="24" eb="26">
      <t>ヒリツ</t>
    </rPh>
    <rPh sb="33" eb="35">
      <t>ネンド</t>
    </rPh>
    <rPh sb="35" eb="37">
      <t>イコウ</t>
    </rPh>
    <rPh sb="43" eb="45">
      <t>イジ</t>
    </rPh>
    <rPh sb="46" eb="48">
      <t>シスウ</t>
    </rPh>
    <rPh sb="55" eb="57">
      <t>コンゴ</t>
    </rPh>
    <rPh sb="57" eb="59">
      <t>チョウシャ</t>
    </rPh>
    <rPh sb="59" eb="61">
      <t>ケンセツ</t>
    </rPh>
    <rPh sb="62" eb="63">
      <t>トモナ</t>
    </rPh>
    <rPh sb="64" eb="67">
      <t>コウサイヒ</t>
    </rPh>
    <rPh sb="68" eb="69">
      <t>ゾウ</t>
    </rPh>
    <rPh sb="71" eb="73">
      <t>チョウシャ</t>
    </rPh>
    <rPh sb="73" eb="75">
      <t>ケンセツ</t>
    </rPh>
    <rPh sb="75" eb="77">
      <t>キキン</t>
    </rPh>
    <rPh sb="78" eb="80">
      <t>トリクズ</t>
    </rPh>
    <rPh sb="90" eb="92">
      <t>スウチ</t>
    </rPh>
    <rPh sb="93" eb="95">
      <t>アッカ</t>
    </rPh>
    <rPh sb="96" eb="98">
      <t>ミコ</t>
    </rPh>
    <rPh sb="102" eb="104">
      <t>コンゴ</t>
    </rPh>
    <rPh sb="105" eb="107">
      <t>ジギョウ</t>
    </rPh>
    <rPh sb="107" eb="109">
      <t>ジッシ</t>
    </rPh>
    <rPh sb="110" eb="113">
      <t>テキセイカ</t>
    </rPh>
    <rPh sb="114" eb="115">
      <t>ハカ</t>
    </rPh>
    <rPh sb="117" eb="119">
      <t>ザイセイ</t>
    </rPh>
    <rPh sb="120" eb="123">
      <t>ケンゼンカ</t>
    </rPh>
    <rPh sb="124" eb="12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</si>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</sst>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625F-4644-BE99-13FCDACFB5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46884</c:v>
                </c:pt>
                <c:pt idx="1">
                  <c:v>42720</c:v>
                </c:pt>
                <c:pt idx="2">
                  <c:v>38576</c:v>
                </c:pt>
                <c:pt idx="3">
                  <c:v>61676</c:v>
                </c:pt>
                <c:pt idx="4">
                  <c:v>29303</c:v>
                </c:pt>
              </c:numCache>
            </c:numRef>
          </c:val>
          <c:smooth val="0"/>
          <c:extLst>
            <c:ext xmlns:c16="http://schemas.microsoft.com/office/drawing/2014/chart" uri="{C3380CC4-5D6E-409C-BE32-E72D297353CC}">
              <c16:uniqueId val="{00000001-625F-4644-BE99-13FCDACFB540}"/>
            </c:ext>
          </c:extLst>
        </c:ser>
        <c:dLbls>
          <c:showLegendKey val="0"/>
          <c:showVal val="0"/>
          <c:showCatName val="0"/>
          <c:showSerName val="0"/>
          <c:showPercent val="0"/>
          <c:showBubbleSize val="0"/>
        </c:dLbls>
        <c:marker val="1"/>
        <c:smooth val="0"/>
        <c:axId val="363306904"/>
        <c:axId val="151566352"/>
      </c:lineChart>
      <c:catAx>
        <c:axId val="363306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566352"/>
        <c:crosses val="autoZero"/>
        <c:auto val="1"/>
        <c:lblAlgn val="ctr"/>
        <c:lblOffset val="100"/>
        <c:tickLblSkip val="1"/>
        <c:tickMarkSkip val="1"/>
        <c:noMultiLvlLbl val="0"/>
      </c:catAx>
      <c:valAx>
        <c:axId val="151566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06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5.18</c:v>
                </c:pt>
                <c:pt idx="1">
                  <c:v>5.2</c:v>
                </c:pt>
                <c:pt idx="2">
                  <c:v>4.49</c:v>
                </c:pt>
                <c:pt idx="3">
                  <c:v>4.45</c:v>
                </c:pt>
                <c:pt idx="4">
                  <c:v>8.01</c:v>
                </c:pt>
              </c:numCache>
            </c:numRef>
          </c:val>
          <c:extLst>
            <c:ext xmlns:c16="http://schemas.microsoft.com/office/drawing/2014/chart" uri="{C3380CC4-5D6E-409C-BE32-E72D297353CC}">
              <c16:uniqueId val="{00000000-8438-4CEF-9217-F970EB7941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c:v>
                </c:pt>
                <c:pt idx="1">
                  <c:v>15.84</c:v>
                </c:pt>
                <c:pt idx="2">
                  <c:v>13.57</c:v>
                </c:pt>
                <c:pt idx="3">
                  <c:v>12.82</c:v>
                </c:pt>
                <c:pt idx="4">
                  <c:v>11.62</c:v>
                </c:pt>
              </c:numCache>
            </c:numRef>
          </c:val>
          <c:extLst>
            <c:ext xmlns:c16="http://schemas.microsoft.com/office/drawing/2014/chart" uri="{C3380CC4-5D6E-409C-BE32-E72D297353CC}">
              <c16:uniqueId val="{00000001-8438-4CEF-9217-F970EB794119}"/>
            </c:ext>
          </c:extLst>
        </c:ser>
        <c:dLbls>
          <c:showLegendKey val="0"/>
          <c:showVal val="0"/>
          <c:showCatName val="0"/>
          <c:showSerName val="0"/>
          <c:showPercent val="0"/>
          <c:showBubbleSize val="0"/>
        </c:dLbls>
        <c:gapWidth val="250"/>
        <c:overlap val="100"/>
        <c:axId val="399365360"/>
        <c:axId val="39936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-2.41</c:v>
                </c:pt>
                <c:pt idx="1">
                  <c:v>-4.8899999999999997</c:v>
                </c:pt>
                <c:pt idx="2">
                  <c:v>-2.96</c:v>
                </c:pt>
                <c:pt idx="3">
                  <c:v>-0.74</c:v>
                </c:pt>
                <c:pt idx="4">
                  <c:v>2.76</c:v>
                </c:pt>
              </c:numCache>
            </c:numRef>
          </c:val>
          <c:smooth val="0"/>
          <c:extLst>
            <c:ext xmlns:c16="http://schemas.microsoft.com/office/drawing/2014/chart" uri="{C3380CC4-5D6E-409C-BE32-E72D297353CC}">
              <c16:uniqueId val="{00000002-8438-4CEF-9217-F970EB794119}"/>
            </c:ext>
          </c:extLst>
        </c:ser>
        <c:dLbls>
          <c:showLegendKey val="0"/>
          <c:showVal val="0"/>
          <c:showCatName val="0"/>
          <c:showSerName val="0"/>
          <c:showPercent val="0"/>
          <c:showBubbleSize val="0"/>
        </c:dLbls>
        <c:marker val="1"/>
        <c:smooth val="0"/>
        <c:axId val="399365360"/>
        <c:axId val="399364576"/>
      </c:lineChart>
      <c:catAx>
        <c:axId val="39936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364576"/>
        <c:crosses val="autoZero"/>
        <c:auto val="1"/>
        <c:lblAlgn val="ctr"/>
        <c:lblOffset val="100"/>
        <c:tickLblSkip val="1"/>
        <c:tickMarkSkip val="1"/>
        <c:noMultiLvlLbl val="0"/>
      </c:catAx>
      <c:valAx>
        <c:axId val="39936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36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0.19</c:v>
                </c:pt>
                <c:pt idx="4">
                  <c:v>#N/A</c:v>
                </c:pt>
                <c:pt idx="5">
                  <c:v>0.2</c:v>
                </c:pt>
                <c:pt idx="6">
                  <c:v>#N/A</c:v>
                </c:pt>
                <c:pt idx="7">
                  <c:v>0.21</c:v>
                </c:pt>
                <c:pt idx="8">
                  <c:v>#N/A</c:v>
                </c:pt>
                <c:pt idx="9">
                  <c:v>0.21</c:v>
                </c:pt>
              </c:numCache>
            </c:numRef>
          </c:val>
          <c:extLst>
            <c:ext xmlns:c16="http://schemas.microsoft.com/office/drawing/2014/chart" uri="{C3380CC4-5D6E-409C-BE32-E72D297353CC}">
              <c16:uniqueId val="{00000000-12AA-4964-81A0-7C81625D15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AA-4964-81A0-7C81625D155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0.18</c:v>
                </c:pt>
                <c:pt idx="2">
                  <c:v>#N/A</c:v>
                </c:pt>
                <c:pt idx="3">
                  <c:v>0.18</c:v>
                </c:pt>
                <c:pt idx="4">
                  <c:v>#N/A</c:v>
                </c:pt>
                <c:pt idx="5">
                  <c:v>0.21</c:v>
                </c:pt>
                <c:pt idx="6">
                  <c:v>#N/A</c:v>
                </c:pt>
                <c:pt idx="7">
                  <c:v>0.19</c:v>
                </c:pt>
                <c:pt idx="8">
                  <c:v>#N/A</c:v>
                </c:pt>
                <c:pt idx="9">
                  <c:v>0.18</c:v>
                </c:pt>
              </c:numCache>
            </c:numRef>
          </c:val>
          <c:extLst>
            <c:ext xmlns:c16="http://schemas.microsoft.com/office/drawing/2014/chart" uri="{C3380CC4-5D6E-409C-BE32-E72D297353CC}">
              <c16:uniqueId val="{00000002-12AA-4964-81A0-7C81625D155D}"/>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0.56000000000000005</c:v>
                </c:pt>
                <c:pt idx="2">
                  <c:v>#N/A</c:v>
                </c:pt>
                <c:pt idx="3">
                  <c:v>0.86</c:v>
                </c:pt>
                <c:pt idx="4">
                  <c:v>#N/A</c:v>
                </c:pt>
                <c:pt idx="5">
                  <c:v>1.22</c:v>
                </c:pt>
                <c:pt idx="6">
                  <c:v>#N/A</c:v>
                </c:pt>
                <c:pt idx="7">
                  <c:v>1.06</c:v>
                </c:pt>
                <c:pt idx="8">
                  <c:v>#N/A</c:v>
                </c:pt>
                <c:pt idx="9">
                  <c:v>1.21</c:v>
                </c:pt>
              </c:numCache>
            </c:numRef>
          </c:val>
          <c:extLst>
            <c:ext xmlns:c16="http://schemas.microsoft.com/office/drawing/2014/chart" uri="{C3380CC4-5D6E-409C-BE32-E72D297353CC}">
              <c16:uniqueId val="{00000003-12AA-4964-81A0-7C81625D155D}"/>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2.36</c:v>
                </c:pt>
                <c:pt idx="2">
                  <c:v>#N/A</c:v>
                </c:pt>
                <c:pt idx="3">
                  <c:v>2.0299999999999998</c:v>
                </c:pt>
                <c:pt idx="4">
                  <c:v>#N/A</c:v>
                </c:pt>
                <c:pt idx="5">
                  <c:v>2.16</c:v>
                </c:pt>
                <c:pt idx="6">
                  <c:v>#N/A</c:v>
                </c:pt>
                <c:pt idx="7">
                  <c:v>2.92</c:v>
                </c:pt>
                <c:pt idx="8">
                  <c:v>#N/A</c:v>
                </c:pt>
                <c:pt idx="9">
                  <c:v>2.4300000000000002</c:v>
                </c:pt>
              </c:numCache>
            </c:numRef>
          </c:val>
          <c:extLst>
            <c:ext xmlns:c16="http://schemas.microsoft.com/office/drawing/2014/chart" uri="{C3380CC4-5D6E-409C-BE32-E72D297353CC}">
              <c16:uniqueId val="{00000004-12AA-4964-81A0-7C81625D155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4.58</c:v>
                </c:pt>
                <c:pt idx="2">
                  <c:v>#N/A</c:v>
                </c:pt>
                <c:pt idx="3">
                  <c:v>5.73</c:v>
                </c:pt>
                <c:pt idx="4">
                  <c:v>#N/A</c:v>
                </c:pt>
                <c:pt idx="5">
                  <c:v>2.1</c:v>
                </c:pt>
                <c:pt idx="6">
                  <c:v>#N/A</c:v>
                </c:pt>
                <c:pt idx="7">
                  <c:v>2.42</c:v>
                </c:pt>
                <c:pt idx="8">
                  <c:v>#N/A</c:v>
                </c:pt>
                <c:pt idx="9">
                  <c:v>2.73</c:v>
                </c:pt>
              </c:numCache>
            </c:numRef>
          </c:val>
          <c:extLst>
            <c:ext xmlns:c16="http://schemas.microsoft.com/office/drawing/2014/chart" uri="{C3380CC4-5D6E-409C-BE32-E72D297353CC}">
              <c16:uniqueId val="{00000005-12AA-4964-81A0-7C81625D155D}"/>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3.42</c:v>
                </c:pt>
                <c:pt idx="2">
                  <c:v>#N/A</c:v>
                </c:pt>
                <c:pt idx="3">
                  <c:v>3.46</c:v>
                </c:pt>
                <c:pt idx="4">
                  <c:v>#N/A</c:v>
                </c:pt>
                <c:pt idx="5">
                  <c:v>3.28</c:v>
                </c:pt>
                <c:pt idx="6">
                  <c:v>#N/A</c:v>
                </c:pt>
                <c:pt idx="7">
                  <c:v>3.02</c:v>
                </c:pt>
                <c:pt idx="8">
                  <c:v>#N/A</c:v>
                </c:pt>
                <c:pt idx="9">
                  <c:v>2.79</c:v>
                </c:pt>
              </c:numCache>
            </c:numRef>
          </c:val>
          <c:extLst>
            <c:ext xmlns:c16="http://schemas.microsoft.com/office/drawing/2014/chart" uri="{C3380CC4-5D6E-409C-BE32-E72D297353CC}">
              <c16:uniqueId val="{00000006-12AA-4964-81A0-7C81625D155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2.72</c:v>
                </c:pt>
                <c:pt idx="2">
                  <c:v>#N/A</c:v>
                </c:pt>
                <c:pt idx="3">
                  <c:v>3.65</c:v>
                </c:pt>
                <c:pt idx="4">
                  <c:v>#N/A</c:v>
                </c:pt>
                <c:pt idx="5">
                  <c:v>3.49</c:v>
                </c:pt>
                <c:pt idx="6">
                  <c:v>#N/A</c:v>
                </c:pt>
                <c:pt idx="7">
                  <c:v>4.3499999999999996</c:v>
                </c:pt>
                <c:pt idx="8">
                  <c:v>#N/A</c:v>
                </c:pt>
                <c:pt idx="9">
                  <c:v>4.72</c:v>
                </c:pt>
              </c:numCache>
            </c:numRef>
          </c:val>
          <c:extLst>
            <c:ext xmlns:c16="http://schemas.microsoft.com/office/drawing/2014/chart" uri="{C3380CC4-5D6E-409C-BE32-E72D297353CC}">
              <c16:uniqueId val="{00000007-12AA-4964-81A0-7C81625D155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10.57</c:v>
                </c:pt>
                <c:pt idx="2">
                  <c:v>#N/A</c:v>
                </c:pt>
                <c:pt idx="3">
                  <c:v>10.59</c:v>
                </c:pt>
                <c:pt idx="4">
                  <c:v>#N/A</c:v>
                </c:pt>
                <c:pt idx="5">
                  <c:v>10.83</c:v>
                </c:pt>
                <c:pt idx="6">
                  <c:v>#N/A</c:v>
                </c:pt>
                <c:pt idx="7">
                  <c:v>9.48</c:v>
                </c:pt>
                <c:pt idx="8">
                  <c:v>#N/A</c:v>
                </c:pt>
                <c:pt idx="9">
                  <c:v>7.81</c:v>
                </c:pt>
              </c:numCache>
            </c:numRef>
          </c:val>
          <c:extLst>
            <c:ext xmlns:c16="http://schemas.microsoft.com/office/drawing/2014/chart" uri="{C3380CC4-5D6E-409C-BE32-E72D297353CC}">
              <c16:uniqueId val="{00000008-12AA-4964-81A0-7C81625D15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5.18</c:v>
                </c:pt>
                <c:pt idx="2">
                  <c:v>#N/A</c:v>
                </c:pt>
                <c:pt idx="3">
                  <c:v>5.19</c:v>
                </c:pt>
                <c:pt idx="4">
                  <c:v>#N/A</c:v>
                </c:pt>
                <c:pt idx="5">
                  <c:v>4.49</c:v>
                </c:pt>
                <c:pt idx="6">
                  <c:v>#N/A</c:v>
                </c:pt>
                <c:pt idx="7">
                  <c:v>4.4400000000000004</c:v>
                </c:pt>
                <c:pt idx="8">
                  <c:v>#N/A</c:v>
                </c:pt>
                <c:pt idx="9">
                  <c:v>8.01</c:v>
                </c:pt>
              </c:numCache>
            </c:numRef>
          </c:val>
          <c:extLst>
            <c:ext xmlns:c16="http://schemas.microsoft.com/office/drawing/2014/chart" uri="{C3380CC4-5D6E-409C-BE32-E72D297353CC}">
              <c16:uniqueId val="{00000009-12AA-4964-81A0-7C81625D155D}"/>
            </c:ext>
          </c:extLst>
        </c:ser>
        <c:dLbls>
          <c:showLegendKey val="0"/>
          <c:showVal val="0"/>
          <c:showCatName val="0"/>
          <c:showSerName val="0"/>
          <c:showPercent val="0"/>
          <c:showBubbleSize val="0"/>
        </c:dLbls>
        <c:gapWidth val="150"/>
        <c:overlap val="100"/>
        <c:axId val="399365752"/>
        <c:axId val="399369280"/>
      </c:barChart>
      <c:catAx>
        <c:axId val="39936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369280"/>
        <c:crosses val="autoZero"/>
        <c:auto val="1"/>
        <c:lblAlgn val="ctr"/>
        <c:lblOffset val="100"/>
        <c:tickLblSkip val="1"/>
        <c:tickMarkSkip val="1"/>
        <c:noMultiLvlLbl val="0"/>
      </c:catAx>
      <c:valAx>
        <c:axId val="39936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365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4101</c:v>
                </c:pt>
                <c:pt idx="5">
                  <c:v>4037</c:v>
                </c:pt>
                <c:pt idx="8">
                  <c:v>4023</c:v>
                </c:pt>
                <c:pt idx="11">
                  <c:v>3931</c:v>
                </c:pt>
                <c:pt idx="14">
                  <c:v>3943</c:v>
                </c:pt>
              </c:numCache>
            </c:numRef>
          </c:val>
          <c:extLst>
            <c:ext xmlns:c16="http://schemas.microsoft.com/office/drawing/2014/chart" uri="{C3380CC4-5D6E-409C-BE32-E72D297353CC}">
              <c16:uniqueId val="{00000000-F964-4CAA-9CEA-57AEC91883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64-4CAA-9CEA-57AEC91883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4</c:v>
                </c:pt>
                <c:pt idx="9">
                  <c:v>0</c:v>
                </c:pt>
                <c:pt idx="12">
                  <c:v>0</c:v>
                </c:pt>
              </c:numCache>
            </c:numRef>
          </c:val>
          <c:extLst>
            <c:ext xmlns:c16="http://schemas.microsoft.com/office/drawing/2014/chart" uri="{C3380CC4-5D6E-409C-BE32-E72D297353CC}">
              <c16:uniqueId val="{00000002-F964-4CAA-9CEA-57AEC91883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64-4CAA-9CEA-57AEC91883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876</c:v>
                </c:pt>
                <c:pt idx="3">
                  <c:v>818</c:v>
                </c:pt>
                <c:pt idx="6">
                  <c:v>816</c:v>
                </c:pt>
                <c:pt idx="9">
                  <c:v>815</c:v>
                </c:pt>
                <c:pt idx="12">
                  <c:v>834</c:v>
                </c:pt>
              </c:numCache>
            </c:numRef>
          </c:val>
          <c:extLst>
            <c:ext xmlns:c16="http://schemas.microsoft.com/office/drawing/2014/chart" uri="{C3380CC4-5D6E-409C-BE32-E72D297353CC}">
              <c16:uniqueId val="{00000004-F964-4CAA-9CEA-57AEC91883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64-4CAA-9CEA-57AEC91883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64-4CAA-9CEA-57AEC91883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3646</c:v>
                </c:pt>
                <c:pt idx="3">
                  <c:v>3976</c:v>
                </c:pt>
                <c:pt idx="6">
                  <c:v>3848</c:v>
                </c:pt>
                <c:pt idx="9">
                  <c:v>3845</c:v>
                </c:pt>
                <c:pt idx="12">
                  <c:v>3737</c:v>
                </c:pt>
              </c:numCache>
            </c:numRef>
          </c:val>
          <c:extLst>
            <c:ext xmlns:c16="http://schemas.microsoft.com/office/drawing/2014/chart" uri="{C3380CC4-5D6E-409C-BE32-E72D297353CC}">
              <c16:uniqueId val="{00000007-F964-4CAA-9CEA-57AEC91883E8}"/>
            </c:ext>
          </c:extLst>
        </c:ser>
        <c:dLbls>
          <c:showLegendKey val="0"/>
          <c:showVal val="0"/>
          <c:showCatName val="0"/>
          <c:showSerName val="0"/>
          <c:showPercent val="0"/>
          <c:showBubbleSize val="0"/>
        </c:dLbls>
        <c:gapWidth val="100"/>
        <c:overlap val="100"/>
        <c:axId val="399368496"/>
        <c:axId val="399371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428</c:v>
                </c:pt>
                <c:pt idx="2">
                  <c:v>#N/A</c:v>
                </c:pt>
                <c:pt idx="3">
                  <c:v>#N/A</c:v>
                </c:pt>
                <c:pt idx="4">
                  <c:v>764</c:v>
                </c:pt>
                <c:pt idx="5">
                  <c:v>#N/A</c:v>
                </c:pt>
                <c:pt idx="6">
                  <c:v>#N/A</c:v>
                </c:pt>
                <c:pt idx="7">
                  <c:v>645</c:v>
                </c:pt>
                <c:pt idx="8">
                  <c:v>#N/A</c:v>
                </c:pt>
                <c:pt idx="9">
                  <c:v>#N/A</c:v>
                </c:pt>
                <c:pt idx="10">
                  <c:v>729</c:v>
                </c:pt>
                <c:pt idx="11">
                  <c:v>#N/A</c:v>
                </c:pt>
                <c:pt idx="12">
                  <c:v>#N/A</c:v>
                </c:pt>
                <c:pt idx="13">
                  <c:v>628</c:v>
                </c:pt>
                <c:pt idx="14">
                  <c:v>#N/A</c:v>
                </c:pt>
              </c:numCache>
            </c:numRef>
          </c:val>
          <c:smooth val="0"/>
          <c:extLst>
            <c:ext xmlns:c16="http://schemas.microsoft.com/office/drawing/2014/chart" uri="{C3380CC4-5D6E-409C-BE32-E72D297353CC}">
              <c16:uniqueId val="{00000008-F964-4CAA-9CEA-57AEC91883E8}"/>
            </c:ext>
          </c:extLst>
        </c:ser>
        <c:dLbls>
          <c:showLegendKey val="0"/>
          <c:showVal val="0"/>
          <c:showCatName val="0"/>
          <c:showSerName val="0"/>
          <c:showPercent val="0"/>
          <c:showBubbleSize val="0"/>
        </c:dLbls>
        <c:marker val="1"/>
        <c:smooth val="0"/>
        <c:axId val="399368496"/>
        <c:axId val="399371240"/>
      </c:lineChart>
      <c:catAx>
        <c:axId val="39936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371240"/>
        <c:crosses val="autoZero"/>
        <c:auto val="1"/>
        <c:lblAlgn val="ctr"/>
        <c:lblOffset val="100"/>
        <c:tickLblSkip val="1"/>
        <c:tickMarkSkip val="1"/>
        <c:noMultiLvlLbl val="0"/>
      </c:catAx>
      <c:valAx>
        <c:axId val="399371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36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38900</c:v>
                </c:pt>
                <c:pt idx="5">
                  <c:v>38794</c:v>
                </c:pt>
                <c:pt idx="8">
                  <c:v>39236</c:v>
                </c:pt>
                <c:pt idx="11">
                  <c:v>39697</c:v>
                </c:pt>
                <c:pt idx="14">
                  <c:v>39817</c:v>
                </c:pt>
              </c:numCache>
            </c:numRef>
          </c:val>
          <c:extLst>
            <c:ext xmlns:c16="http://schemas.microsoft.com/office/drawing/2014/chart" uri="{C3380CC4-5D6E-409C-BE32-E72D297353CC}">
              <c16:uniqueId val="{00000000-83AF-49B3-B3CC-F4977C6FEA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11551</c:v>
                </c:pt>
                <c:pt idx="5">
                  <c:v>11208</c:v>
                </c:pt>
                <c:pt idx="8">
                  <c:v>11461</c:v>
                </c:pt>
                <c:pt idx="11">
                  <c:v>12262</c:v>
                </c:pt>
                <c:pt idx="14">
                  <c:v>12740</c:v>
                </c:pt>
              </c:numCache>
            </c:numRef>
          </c:val>
          <c:extLst>
            <c:ext xmlns:c16="http://schemas.microsoft.com/office/drawing/2014/chart" uri="{C3380CC4-5D6E-409C-BE32-E72D297353CC}">
              <c16:uniqueId val="{00000001-83AF-49B3-B3CC-F4977C6FEA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11621</c:v>
                </c:pt>
                <c:pt idx="5">
                  <c:v>10616</c:v>
                </c:pt>
                <c:pt idx="8">
                  <c:v>11507</c:v>
                </c:pt>
                <c:pt idx="11">
                  <c:v>11761</c:v>
                </c:pt>
                <c:pt idx="14">
                  <c:v>12334</c:v>
                </c:pt>
              </c:numCache>
            </c:numRef>
          </c:val>
          <c:extLst>
            <c:ext xmlns:c16="http://schemas.microsoft.com/office/drawing/2014/chart" uri="{C3380CC4-5D6E-409C-BE32-E72D297353CC}">
              <c16:uniqueId val="{00000002-83AF-49B3-B3CC-F4977C6FEA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AF-49B3-B3CC-F4977C6FEA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AF-49B3-B3CC-F4977C6FEA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AF-49B3-B3CC-F4977C6FEA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6012</c:v>
                </c:pt>
                <c:pt idx="3">
                  <c:v>5768</c:v>
                </c:pt>
                <c:pt idx="6">
                  <c:v>5662</c:v>
                </c:pt>
                <c:pt idx="9">
                  <c:v>5768</c:v>
                </c:pt>
                <c:pt idx="12">
                  <c:v>5543</c:v>
                </c:pt>
              </c:numCache>
            </c:numRef>
          </c:val>
          <c:extLst>
            <c:ext xmlns:c16="http://schemas.microsoft.com/office/drawing/2014/chart" uri="{C3380CC4-5D6E-409C-BE32-E72D297353CC}">
              <c16:uniqueId val="{00000006-83AF-49B3-B3CC-F4977C6FEA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AF-49B3-B3CC-F4977C6FEA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14724</c:v>
                </c:pt>
                <c:pt idx="3">
                  <c:v>14085</c:v>
                </c:pt>
                <c:pt idx="6">
                  <c:v>13391</c:v>
                </c:pt>
                <c:pt idx="9">
                  <c:v>13284</c:v>
                </c:pt>
                <c:pt idx="12">
                  <c:v>13339</c:v>
                </c:pt>
              </c:numCache>
            </c:numRef>
          </c:val>
          <c:extLst>
            <c:ext xmlns:c16="http://schemas.microsoft.com/office/drawing/2014/chart" uri="{C3380CC4-5D6E-409C-BE32-E72D297353CC}">
              <c16:uniqueId val="{00000008-83AF-49B3-B3CC-F4977C6FEA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328</c:v>
                </c:pt>
                <c:pt idx="3">
                  <c:v>366</c:v>
                </c:pt>
                <c:pt idx="6">
                  <c:v>497</c:v>
                </c:pt>
                <c:pt idx="9">
                  <c:v>909</c:v>
                </c:pt>
                <c:pt idx="12">
                  <c:v>881</c:v>
                </c:pt>
              </c:numCache>
            </c:numRef>
          </c:val>
          <c:extLst>
            <c:ext xmlns:c16="http://schemas.microsoft.com/office/drawing/2014/chart" uri="{C3380CC4-5D6E-409C-BE32-E72D297353CC}">
              <c16:uniqueId val="{00000009-83AF-49B3-B3CC-F4977C6FEA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39236</c:v>
                </c:pt>
                <c:pt idx="3">
                  <c:v>39250</c:v>
                </c:pt>
                <c:pt idx="6">
                  <c:v>39659</c:v>
                </c:pt>
                <c:pt idx="9">
                  <c:v>42327</c:v>
                </c:pt>
                <c:pt idx="12">
                  <c:v>42377</c:v>
                </c:pt>
              </c:numCache>
            </c:numRef>
          </c:val>
          <c:extLst>
            <c:ext xmlns:c16="http://schemas.microsoft.com/office/drawing/2014/chart" uri="{C3380CC4-5D6E-409C-BE32-E72D297353CC}">
              <c16:uniqueId val="{0000000A-83AF-49B3-B3CC-F4977C6FEAE2}"/>
            </c:ext>
          </c:extLst>
        </c:ser>
        <c:dLbls>
          <c:showLegendKey val="0"/>
          <c:showVal val="0"/>
          <c:showCatName val="0"/>
          <c:showSerName val="0"/>
          <c:showPercent val="0"/>
          <c:showBubbleSize val="0"/>
        </c:dLbls>
        <c:gapWidth val="100"/>
        <c:overlap val="100"/>
        <c:axId val="399371632"/>
        <c:axId val="399364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AF-49B3-B3CC-F4977C6FEAE2}"/>
            </c:ext>
          </c:extLst>
        </c:ser>
        <c:dLbls>
          <c:showLegendKey val="0"/>
          <c:showVal val="0"/>
          <c:showCatName val="0"/>
          <c:showSerName val="0"/>
          <c:showPercent val="0"/>
          <c:showBubbleSize val="0"/>
        </c:dLbls>
        <c:marker val="1"/>
        <c:smooth val="0"/>
        <c:axId val="399371632"/>
        <c:axId val="399364184"/>
      </c:lineChart>
      <c:catAx>
        <c:axId val="39937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364184"/>
        <c:crosses val="autoZero"/>
        <c:auto val="1"/>
        <c:lblAlgn val="ctr"/>
        <c:lblOffset val="100"/>
        <c:tickLblSkip val="1"/>
        <c:tickMarkSkip val="1"/>
        <c:noMultiLvlLbl val="0"/>
      </c:catAx>
      <c:valAx>
        <c:axId val="399364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37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3163</c:v>
                </c:pt>
                <c:pt idx="1">
                  <c:v>2998</c:v>
                </c:pt>
                <c:pt idx="2">
                  <c:v>2780</c:v>
                </c:pt>
              </c:numCache>
            </c:numRef>
          </c:val>
          <c:extLst>
            <c:ext xmlns:c16="http://schemas.microsoft.com/office/drawing/2014/chart" uri="{C3380CC4-5D6E-409C-BE32-E72D297353CC}">
              <c16:uniqueId val="{00000000-003F-4F79-8BE4-A151F61147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1389</c:v>
                </c:pt>
                <c:pt idx="1">
                  <c:v>1690</c:v>
                </c:pt>
                <c:pt idx="2">
                  <c:v>1811</c:v>
                </c:pt>
              </c:numCache>
            </c:numRef>
          </c:val>
          <c:extLst>
            <c:ext xmlns:c16="http://schemas.microsoft.com/office/drawing/2014/chart" uri="{C3380CC4-5D6E-409C-BE32-E72D297353CC}">
              <c16:uniqueId val="{00000001-003F-4F79-8BE4-A151F61147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4443</c:v>
                </c:pt>
                <c:pt idx="1">
                  <c:v>4379</c:v>
                </c:pt>
                <c:pt idx="2">
                  <c:v>4308</c:v>
                </c:pt>
              </c:numCache>
            </c:numRef>
          </c:val>
          <c:extLst>
            <c:ext xmlns:c16="http://schemas.microsoft.com/office/drawing/2014/chart" uri="{C3380CC4-5D6E-409C-BE32-E72D297353CC}">
              <c16:uniqueId val="{00000002-003F-4F79-8BE4-A151F61147F6}"/>
            </c:ext>
          </c:extLst>
        </c:ser>
        <c:dLbls>
          <c:showLegendKey val="0"/>
          <c:showVal val="0"/>
          <c:showCatName val="0"/>
          <c:showSerName val="0"/>
          <c:showPercent val="0"/>
          <c:showBubbleSize val="0"/>
        </c:dLbls>
        <c:gapWidth val="120"/>
        <c:overlap val="100"/>
        <c:axId val="404858896"/>
        <c:axId val="404860856"/>
      </c:barChart>
      <c:catAx>
        <c:axId val="40485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860856"/>
        <c:crosses val="autoZero"/>
        <c:auto val="1"/>
        <c:lblAlgn val="ctr"/>
        <c:lblOffset val="100"/>
        <c:tickLblSkip val="1"/>
        <c:tickMarkSkip val="1"/>
        <c:noMultiLvlLbl val="0"/>
      </c:catAx>
      <c:valAx>
        <c:axId val="404860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85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{62E5FB8D-936F-4611-8E28-D83DC1320CC9}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76-469A-A95C-A14A72AC28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{3CB244BA-003B-48D4-9673-9CDCA217A09C}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76-469A-A95C-A14A72AC28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{065E7A11-5EE1-414E-B3D3-44ADA17516F5}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76-469A-A95C-A14A72AC28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{8EA5A1AD-8BEF-47F7-907C-5E2A127313FC}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76-469A-A95C-A14A72AC28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{25676F48-6915-4C28-8F30-1987E59E8F0B}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76-469A-A95C-A14A72AC28D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{5DBD2B2D-6ADA-4D99-B035-A992043D5848}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76-469A-A95C-A14A72AC28D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{0ADCABAA-1C20-4BEA-999D-4B8BB687DA14}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76-469A-A95C-A14A72AC28D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{1E125B9B-1038-4938-B696-2AB3E16294B8}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76-469A-A95C-A14A72AC28D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{B3C158FC-0DB8-4554-BA8C-45E496F39CD1}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76-469A-A95C-A14A72AC28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42.5</c:v>
                </c:pt>
                <c:pt idx="8">
                  <c:v>60.2</c:v>
                </c:pt>
                <c:pt idx="16">
                  <c:v>61.4</c:v>
                </c:pt>
                <c:pt idx="24">
                  <c:v>61.3</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76-469A-A95C-A14A72AC28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{13A8EB8E-007E-4A1B-BBB5-44F94C705BD9}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76-469A-A95C-A14A72AC28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{52D91AEB-3395-4070-827E-A9C824045E7D}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76-469A-A95C-A14A72AC28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{D090BEF7-01EF-476B-A12B-D7F9F601C965}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76-469A-A95C-A14A72AC28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{184054C6-4EC4-4B00-AFC2-DEA9C22878FE}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76-469A-A95C-A14A72AC28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{169F62AA-5A63-4F96-938F-6175CB0E2766}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76-469A-A95C-A14A72AC28D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{216DC7B2-B91C-4765-9B4E-DB7475C3CCEA}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76-469A-A95C-A14A72AC28D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{32074FD9-7AA8-41CD-AF37-A6337FB15C66}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76-469A-A95C-A14A72AC28D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{75264C85-6B36-411A-AB00-85036E0A5EF9}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76-469A-A95C-A14A72AC28D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{DF2AB6E9-ED5E-4344-92DF-7BEC13D69CD2}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76-469A-A95C-A14A72AC28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4A76-469A-A95C-A14A72AC28D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{F42EB993-5653-4B30-90A7-BF28E8674C2A}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7A5-4DF3-81B9-4A17807624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{00F6015C-7EA9-4C56-B1E8-7F9672EEE2FA}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A5-4DF3-81B9-4A17807624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{8CDC7979-1D89-4DF1-8A3A-4CA397997A78}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A5-4DF3-81B9-4A17807624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{989AAF45-1A4D-45FE-8BE7-7A3FC671C517}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A5-4DF3-81B9-4A17807624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{2E900672-A4D8-4527-9886-F4E7D148F90F}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A5-4DF3-81B9-4A178076245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{2FB9E5D3-0381-49C1-A3A0-43672BCC1D83}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7A5-4DF3-81B9-4A178076245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{0508BB47-AE2D-426E-AA21-8CF7D904102C}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7A5-4DF3-81B9-4A178076245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{F9FD319D-ADAA-43AD-9B40-70897AFC10DA}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7A5-4DF3-81B9-4A178076245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{0751C0FC-441C-4A3B-B30C-0A0F6B8FCC48}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7A5-4DF3-81B9-4A17807624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3</c:v>
                </c:pt>
                <c:pt idx="16">
                  <c:v>3</c:v>
                </c:pt>
                <c:pt idx="24">
                  <c:v>3.5</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A5-4DF3-81B9-4A17807624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{3C18AB2B-0E25-4084-B1E7-81622DAA302C}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7A5-4DF3-81B9-4A17807624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{22B72D63-D721-414B-A27D-F217014CF77C}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A5-4DF3-81B9-4A17807624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{6F760613-9154-441E-AB96-0DE09F711B66}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A5-4DF3-81B9-4A17807624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{0238FF4D-CC48-47DD-BE71-22D4BBCF0747}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A5-4DF3-81B9-4A17807624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{864DC4C0-36FC-4615-8D9C-62DA6EC049EA}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A5-4DF3-81B9-4A17807624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{FDF94BCE-DCCA-4D64-8180-C2B88918E58E}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7A5-4DF3-81B9-4A17807624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{A7C17286-DAE9-453D-966D-A8A7DBA4DC4D}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7A5-4DF3-81B9-4A17807624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{755F56E2-52DA-4AC7-A079-86752E4819F6}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7A5-4DF3-81B9-4A17807624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{E1A9911A-112A-4276-8040-D5536C0EE52D}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7A5-4DF3-81B9-4A17807624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27A5-4DF3-81B9-4A178076245C}"/>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減収補てん債などの元金償還の終了により、元利償還金が減少となったため、実質公債費比率の分子は減少した。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一般会計等に係る地方債の現在高は、減収補てん債などの増により増加したものの、減債基金残高の増等による充当可能基金の増加により、将来負担比率の分子は前年度に比べ減少した。</a:t>
          </a:r>
        </a:p>
        <a:p>
          <a:r>
            <a:rPr kumimoji="1" lang="ja-JP" altLang="en-US" sz="1400">
              <a:latin typeface="ＭＳ ゴシック" pitchFamily="49" charset="-128"/>
              <a:ea typeface="ＭＳ ゴシック" pitchFamily="49" charset="-128"/>
            </a:rPr>
            <a:t>　前年度同様、将来負担比率の分子はマイナスを維持しているが、今後も事業実施の適正化を図り、財政の健全化に努める。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多額の公債費の負担に備えるため減債基金の積立てを行ったことにより減債基金が増加したものの、庁舎建設事業の実施による庁舎建設基金の減少や、法人市民税の減及び新型コロナウイルス感染症への対策などを実施したことによる財政調整基金の減少などにより、全体の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伴う基金の減少が見込まれるが、基金の取崩に依存しない健全な財政運営を推進し、計画的かつ有効的に基金を活用する。また、基金の一括運用及び債券の購入管理することで、資金運用のさらなる効率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・庁舎建設基金：市庁舎の建設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・社会福祉事業振興基金：社会福祉事業の振興及び奨励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・緑地管理基金：緑地の適正な管理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・国際交流基金：国際交流活動の推進及び国際交流の環境整備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庁舎建設事業の実施により、庁舎建設基金を取り崩したため、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百万円減少し、その他特定目的基金の残高全体としても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法人市民税の減及び新型コロナウイルス感染症への対策などを実施したことにより、残高が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引き続き、災害などに備えるための残高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将来の多額の公債費の負担に備えるため減債基金を積立てたため、残高が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115,405
114,093
189.37
56,447,251
54,338,720
1,916,811
23,927,575
42,376,584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現在、市庁舎をはじめとした多くの公共施設等の老朽化が進んでいるが、今後、同時期に更新を迎えることがないように、更新時期の平準化を図る。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における当市指数は、減価償却累計額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有形固定資産額（非償却資産の土地等を含む）で算出されているが、当市指数を他市同様、減価償却累計額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有形固定資産額（償却資産）で算出した場合、「</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」となる。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114935</xdr:rowOff>
    </xdr:from>
    <xdr:to>
      <xdr:col>23</xdr:col>
      <xdr:colOff>85090</xdr:colOff>
      <xdr:row>34</xdr:row>
      <xdr:rowOff>53467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687060"/>
          <a:ext cx="1270" cy="967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61612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114935</xdr:rowOff>
    </xdr:from>
    <xdr:to>
      <xdr:col>23</xdr:col>
      <xdr:colOff>174625</xdr:colOff>
      <xdr:row>28</xdr:row>
      <xdr:rowOff>114935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68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44594</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131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7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128397</xdr:rowOff>
    </xdr:from>
    <xdr:to>
      <xdr:col>19</xdr:col>
      <xdr:colOff>187325</xdr:colOff>
      <xdr:row>32</xdr:row>
      <xdr:rowOff>58547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119761</xdr:rowOff>
    </xdr:from>
    <xdr:to>
      <xdr:col>15</xdr:col>
      <xdr:colOff>187325</xdr:colOff>
      <xdr:row>32</xdr:row>
      <xdr:rowOff>49911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161671</xdr:rowOff>
    </xdr:from>
    <xdr:to>
      <xdr:col>7</xdr:col>
      <xdr:colOff>187325</xdr:colOff>
      <xdr:row>31</xdr:row>
      <xdr:rowOff>91821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07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73533</xdr:rowOff>
    </xdr:from>
    <xdr:to>
      <xdr:col>23</xdr:col>
      <xdr:colOff>136525</xdr:colOff>
      <xdr:row>33</xdr:row>
      <xdr:rowOff>3683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51960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3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124333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304534"/>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127</xdr:rowOff>
    </xdr:from>
    <xdr:to>
      <xdr:col>15</xdr:col>
      <xdr:colOff>187325</xdr:colOff>
      <xdr:row>32</xdr:row>
      <xdr:rowOff>101727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46609</xdr:rowOff>
    </xdr:from>
    <xdr:to>
      <xdr:col>19</xdr:col>
      <xdr:colOff>136525</xdr:colOff>
      <xdr:row>32</xdr:row>
      <xdr:rowOff>50927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6304534"/>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119761</xdr:rowOff>
    </xdr:from>
    <xdr:to>
      <xdr:col>11</xdr:col>
      <xdr:colOff>187325</xdr:colOff>
      <xdr:row>32</xdr:row>
      <xdr:rowOff>49911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170561</xdr:rowOff>
    </xdr:from>
    <xdr:to>
      <xdr:col>15</xdr:col>
      <xdr:colOff>136525</xdr:colOff>
      <xdr:row>32</xdr:row>
      <xdr:rowOff>50927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25703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41275</xdr:rowOff>
    </xdr:from>
    <xdr:to>
      <xdr:col>7</xdr:col>
      <xdr:colOff>187325</xdr:colOff>
      <xdr:row>27</xdr:row>
      <xdr:rowOff>142875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92075</xdr:rowOff>
    </xdr:from>
    <xdr:to>
      <xdr:col>11</xdr:col>
      <xdr:colOff>136525</xdr:colOff>
      <xdr:row>31</xdr:row>
      <xdr:rowOff>170561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492750"/>
          <a:ext cx="762000" cy="7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75074</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9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66438</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82948</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41038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159402</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現在高は、減収補てん債などの増により増加したものの、減債基金残高の増等による充当可能基金の増加により前年に比べ低下しており、山口県平均よりは低いものの全国平均と比べると依然として高い水準のまま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老朽化した施設の更新に伴い地方債の発行が増加することが想定されるが、引き続き、充当施設の耐用年数に応じた適正な借入期間を設定し、受益と負担を一致させることにより、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1736</xdr:rowOff>
    </xdr:from>
    <xdr:to>
      <xdr:col>76</xdr:col>
      <xdr:colOff>73025</xdr:colOff>
      <xdr:row>31</xdr:row>
      <xdr:rowOff>103336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60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151613</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60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49953</xdr:rowOff>
    </xdr:from>
    <xdr:to>
      <xdr:col>72</xdr:col>
      <xdr:colOff>123825</xdr:colOff>
      <xdr:row>31</xdr:row>
      <xdr:rowOff>151553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52536</xdr:rowOff>
    </xdr:from>
    <xdr:to>
      <xdr:col>76</xdr:col>
      <xdr:colOff>22225</xdr:colOff>
      <xdr:row>31</xdr:row>
      <xdr:rowOff>100753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6139011"/>
          <a:ext cx="711200" cy="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29923</xdr:rowOff>
    </xdr:from>
    <xdr:to>
      <xdr:col>68</xdr:col>
      <xdr:colOff>123825</xdr:colOff>
      <xdr:row>31</xdr:row>
      <xdr:rowOff>131523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61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80723</xdr:rowOff>
    </xdr:from>
    <xdr:to>
      <xdr:col>72</xdr:col>
      <xdr:colOff>73025</xdr:colOff>
      <xdr:row>31</xdr:row>
      <xdr:rowOff>100753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3322300" y="6167198"/>
          <a:ext cx="762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158383</xdr:rowOff>
    </xdr:from>
    <xdr:to>
      <xdr:col>64</xdr:col>
      <xdr:colOff>123825</xdr:colOff>
      <xdr:row>32</xdr:row>
      <xdr:rowOff>88533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62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80723</xdr:rowOff>
    </xdr:from>
    <xdr:to>
      <xdr:col>68</xdr:col>
      <xdr:colOff>73025</xdr:colOff>
      <xdr:row>32</xdr:row>
      <xdr:rowOff>37733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6167198"/>
          <a:ext cx="762000" cy="1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153515</xdr:rowOff>
    </xdr:from>
    <xdr:to>
      <xdr:col>60</xdr:col>
      <xdr:colOff>123825</xdr:colOff>
      <xdr:row>31</xdr:row>
      <xdr:rowOff>83665</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60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32865</xdr:rowOff>
    </xdr:from>
    <xdr:to>
      <xdr:col>64</xdr:col>
      <xdr:colOff>73025</xdr:colOff>
      <xdr:row>32</xdr:row>
      <xdr:rowOff>37733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798300" y="6119340"/>
          <a:ext cx="762000" cy="17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142680</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62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122650</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62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79660</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633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74792</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616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115,405
114,093
189.37
56,447,251
54,338,720
1,916,811
23,927,575
42,376,584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67056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1411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132842</xdr:rowOff>
    </xdr:from>
    <xdr:to>
      <xdr:col>15</xdr:col>
      <xdr:colOff>101600</xdr:colOff>
      <xdr:row>36</xdr:row>
      <xdr:rowOff>62992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xdr:rowOff>
    </xdr:from>
    <xdr:to>
      <xdr:col>19</xdr:col>
      <xdr:colOff>177800</xdr:colOff>
      <xdr:row>36</xdr:row>
      <xdr:rowOff>41910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8439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36</xdr:row>
      <xdr:rowOff>12192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523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124206</xdr:rowOff>
    </xdr:from>
    <xdr:to>
      <xdr:col>10</xdr:col>
      <xdr:colOff>114300</xdr:colOff>
      <xdr:row>35</xdr:row>
      <xdr:rowOff>151638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1249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79519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20083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xdr:rowOff>
    </xdr:from>
    <xdr:to>
      <xdr:col>55</xdr:col>
      <xdr:colOff>50800</xdr:colOff>
      <xdr:row>39</xdr:row>
      <xdr:rowOff>107569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6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155846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6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12141</xdr:rowOff>
    </xdr:from>
    <xdr:to>
      <xdr:col>50</xdr:col>
      <xdr:colOff>165100</xdr:colOff>
      <xdr:row>39</xdr:row>
      <xdr:rowOff>113741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56769</xdr:rowOff>
    </xdr:from>
    <xdr:to>
      <xdr:col>55</xdr:col>
      <xdr:colOff>0</xdr:colOff>
      <xdr:row>39</xdr:row>
      <xdr:rowOff>62941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4331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17628</xdr:rowOff>
    </xdr:from>
    <xdr:to>
      <xdr:col>46</xdr:col>
      <xdr:colOff>38100</xdr:colOff>
      <xdr:row>39</xdr:row>
      <xdr:rowOff>119228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62941</xdr:rowOff>
    </xdr:from>
    <xdr:to>
      <xdr:col>50</xdr:col>
      <xdr:colOff>114300</xdr:colOff>
      <xdr:row>39</xdr:row>
      <xdr:rowOff>68428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4949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20751</xdr:rowOff>
    </xdr:from>
    <xdr:to>
      <xdr:col>41</xdr:col>
      <xdr:colOff>101600</xdr:colOff>
      <xdr:row>39</xdr:row>
      <xdr:rowOff>122351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68428</xdr:rowOff>
    </xdr:from>
    <xdr:to>
      <xdr:col>45</xdr:col>
      <xdr:colOff>177800</xdr:colOff>
      <xdr:row>39</xdr:row>
      <xdr:rowOff>71551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5497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24105</xdr:rowOff>
    </xdr:from>
    <xdr:to>
      <xdr:col>36</xdr:col>
      <xdr:colOff>165100</xdr:colOff>
      <xdr:row>39</xdr:row>
      <xdr:rowOff>125705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71551</xdr:rowOff>
    </xdr:from>
    <xdr:to>
      <xdr:col>41</xdr:col>
      <xdr:colOff>50800</xdr:colOff>
      <xdr:row>39</xdr:row>
      <xdr:rowOff>74905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75810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104868</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79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110355</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7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113478</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8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116832</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32493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60416</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1498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34290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70031</xdr:rowOff>
    </xdr:from>
    <xdr:to>
      <xdr:col>10</xdr:col>
      <xdr:colOff>165100</xdr:colOff>
      <xdr:row>59</xdr:row>
      <xdr:rowOff>181</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120831</xdr:rowOff>
    </xdr:from>
    <xdr:to>
      <xdr:col>15</xdr:col>
      <xdr:colOff>50800</xdr:colOff>
      <xdr:row>58</xdr:row>
      <xdr:rowOff>160020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0649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34109</xdr:rowOff>
    </xdr:from>
    <xdr:to>
      <xdr:col>6</xdr:col>
      <xdr:colOff>38100</xdr:colOff>
      <xdr:row>58</xdr:row>
      <xdr:rowOff>135709</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84909</xdr:rowOff>
    </xdr:from>
    <xdr:to>
      <xdr:col>10</xdr:col>
      <xdr:colOff>114300</xdr:colOff>
      <xdr:row>58</xdr:row>
      <xdr:rowOff>120831</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0290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16708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152236</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120013</xdr:rowOff>
    </xdr:from>
    <xdr:to>
      <xdr:col>55</xdr:col>
      <xdr:colOff>50800</xdr:colOff>
      <xdr:row>63</xdr:row>
      <xdr:rowOff>50163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98440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72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125408</xdr:rowOff>
    </xdr:from>
    <xdr:to>
      <xdr:col>50</xdr:col>
      <xdr:colOff>165100</xdr:colOff>
      <xdr:row>63</xdr:row>
      <xdr:rowOff>55558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170813</xdr:rowOff>
    </xdr:from>
    <xdr:to>
      <xdr:col>55</xdr:col>
      <xdr:colOff>0</xdr:colOff>
      <xdr:row>63</xdr:row>
      <xdr:rowOff>4758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00713"/>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127975</xdr:rowOff>
    </xdr:from>
    <xdr:to>
      <xdr:col>46</xdr:col>
      <xdr:colOff>38100</xdr:colOff>
      <xdr:row>63</xdr:row>
      <xdr:rowOff>58125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7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4758</xdr:rowOff>
    </xdr:from>
    <xdr:to>
      <xdr:col>50</xdr:col>
      <xdr:colOff>114300</xdr:colOff>
      <xdr:row>63</xdr:row>
      <xdr:rowOff>7325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06108"/>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131080</xdr:rowOff>
    </xdr:from>
    <xdr:to>
      <xdr:col>41</xdr:col>
      <xdr:colOff>101600</xdr:colOff>
      <xdr:row>63</xdr:row>
      <xdr:rowOff>61230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7325</xdr:rowOff>
    </xdr:from>
    <xdr:to>
      <xdr:col>45</xdr:col>
      <xdr:colOff>177800</xdr:colOff>
      <xdr:row>63</xdr:row>
      <xdr:rowOff>10430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08675"/>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134771</xdr:rowOff>
    </xdr:from>
    <xdr:to>
      <xdr:col>36</xdr:col>
      <xdr:colOff>165100</xdr:colOff>
      <xdr:row>63</xdr:row>
      <xdr:rowOff>64921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7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10430</xdr:rowOff>
    </xdr:from>
    <xdr:to>
      <xdr:col>41</xdr:col>
      <xdr:colOff>50800</xdr:colOff>
      <xdr:row>63</xdr:row>
      <xdr:rowOff>14121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11780"/>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46685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08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49252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08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52357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08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56048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0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149877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36830</xdr:rowOff>
    </xdr:from>
    <xdr:to>
      <xdr:col>20</xdr:col>
      <xdr:colOff>38100</xdr:colOff>
      <xdr:row>84</xdr:row>
      <xdr:rowOff>138430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87630</xdr:rowOff>
    </xdr:from>
    <xdr:to>
      <xdr:col>24</xdr:col>
      <xdr:colOff>63500</xdr:colOff>
      <xdr:row>84</xdr:row>
      <xdr:rowOff>114300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489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87630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462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145414</xdr:rowOff>
    </xdr:from>
    <xdr:to>
      <xdr:col>10</xdr:col>
      <xdr:colOff>165100</xdr:colOff>
      <xdr:row>84</xdr:row>
      <xdr:rowOff>75564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24764</xdr:rowOff>
    </xdr:from>
    <xdr:to>
      <xdr:col>15</xdr:col>
      <xdr:colOff>50800</xdr:colOff>
      <xdr:row>84</xdr:row>
      <xdr:rowOff>60961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4265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71120</xdr:rowOff>
    </xdr:from>
    <xdr:to>
      <xdr:col>6</xdr:col>
      <xdr:colOff>38100</xdr:colOff>
      <xdr:row>82</xdr:row>
      <xdr:rowOff>1270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121920</xdr:rowOff>
    </xdr:from>
    <xdr:to>
      <xdr:col>10</xdr:col>
      <xdr:colOff>114300</xdr:colOff>
      <xdr:row>84</xdr:row>
      <xdr:rowOff>24764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009370"/>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129557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66691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17797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138748</xdr:rowOff>
    </xdr:from>
    <xdr:to>
      <xdr:col>55</xdr:col>
      <xdr:colOff>50800</xdr:colOff>
      <xdr:row>82</xdr:row>
      <xdr:rowOff>68898</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0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161625</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8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141033</xdr:rowOff>
    </xdr:from>
    <xdr:to>
      <xdr:col>50</xdr:col>
      <xdr:colOff>165100</xdr:colOff>
      <xdr:row>82</xdr:row>
      <xdr:rowOff>71183</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18098</xdr:rowOff>
    </xdr:from>
    <xdr:to>
      <xdr:col>55</xdr:col>
      <xdr:colOff>0</xdr:colOff>
      <xdr:row>82</xdr:row>
      <xdr:rowOff>20383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07699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143890</xdr:rowOff>
    </xdr:from>
    <xdr:to>
      <xdr:col>46</xdr:col>
      <xdr:colOff>38100</xdr:colOff>
      <xdr:row>82</xdr:row>
      <xdr:rowOff>74040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20383</xdr:rowOff>
    </xdr:from>
    <xdr:to>
      <xdr:col>50</xdr:col>
      <xdr:colOff>114300</xdr:colOff>
      <xdr:row>82</xdr:row>
      <xdr:rowOff>23240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07928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142748</xdr:rowOff>
    </xdr:from>
    <xdr:to>
      <xdr:col>41</xdr:col>
      <xdr:colOff>101600</xdr:colOff>
      <xdr:row>82</xdr:row>
      <xdr:rowOff>72898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22098</xdr:rowOff>
    </xdr:from>
    <xdr:to>
      <xdr:col>45</xdr:col>
      <xdr:colOff>177800</xdr:colOff>
      <xdr:row>82</xdr:row>
      <xdr:rowOff>23240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08099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146177</xdr:rowOff>
    </xdr:from>
    <xdr:to>
      <xdr:col>36</xdr:col>
      <xdr:colOff>165100</xdr:colOff>
      <xdr:row>82</xdr:row>
      <xdr:rowOff>76327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0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22098</xdr:rowOff>
    </xdr:from>
    <xdr:to>
      <xdr:col>41</xdr:col>
      <xdr:colOff>50800</xdr:colOff>
      <xdr:row>82</xdr:row>
      <xdr:rowOff>25527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0809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87710</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80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90567</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89425</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92854</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8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E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E00-000091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00000000-0008-0000-0E00-000093010000}"/>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E00-000095010000}"/>
            </a:ext>
          </a:extLst>
        </xdr:cNvPr>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55880</xdr:rowOff>
    </xdr:from>
    <xdr:to>
      <xdr:col>24</xdr:col>
      <xdr:colOff>114300</xdr:colOff>
      <xdr:row>104</xdr:row>
      <xdr:rowOff>157480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4584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34307</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00000000-0008-0000-0E00-0000A1010000}"/>
            </a:ext>
          </a:extLst>
        </xdr:cNvPr>
        <xdr:cNvSpPr txBox="1"/>
      </xdr:nvSpPr>
      <xdr:spPr>
        <a:xfrm>
          <a:off x="467360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106680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3797300" y="17922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xdr:rowOff>
    </xdr:from>
    <xdr:to>
      <xdr:col>15</xdr:col>
      <xdr:colOff>101600</xdr:colOff>
      <xdr:row>104</xdr:row>
      <xdr:rowOff>109855</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857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59055</xdr:rowOff>
    </xdr:from>
    <xdr:to>
      <xdr:col>19</xdr:col>
      <xdr:colOff>177800</xdr:colOff>
      <xdr:row>104</xdr:row>
      <xdr:rowOff>91439</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908300" y="178898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104</xdr:row>
      <xdr:rowOff>59055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019300" y="17884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73025</xdr:rowOff>
    </xdr:from>
    <xdr:to>
      <xdr:col>6</xdr:col>
      <xdr:colOff>38100</xdr:colOff>
      <xdr:row>107</xdr:row>
      <xdr:rowOff>3175</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07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53339</xdr:rowOff>
    </xdr:from>
    <xdr:to>
      <xdr:col>10</xdr:col>
      <xdr:colOff>114300</xdr:colOff>
      <xdr:row>106</xdr:row>
      <xdr:rowOff>123825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130300" y="17884139"/>
          <a:ext cx="889000" cy="4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E00-0000AB010000}"/>
            </a:ext>
          </a:extLst>
        </xdr:cNvPr>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E00-0000AC010000}"/>
            </a:ext>
          </a:extLst>
        </xdr:cNvPr>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141622</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E00-0000AD010000}"/>
            </a:ext>
          </a:extLst>
        </xdr:cNvPr>
        <xdr:cNvSpPr txBox="1"/>
      </xdr:nvSpPr>
      <xdr:spPr>
        <a:xfrm>
          <a:off x="927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158766</xdr:rowOff>
    </xdr:from>
    <xdr:ext cx="405111" cy="259045"/>
    <xdr:sp macro="" textlink="">
      <xdr:nvSpPr>
        <xdr:cNvPr id="430" name="n_1mainValue【港湾・漁港】&#10;有形固定資産減価償却率">
          <a:extLst>
            <a:ext uri="{FF2B5EF4-FFF2-40B4-BE49-F238E27FC236}">
              <a16:creationId xmlns:a16="http://schemas.microsoft.com/office/drawing/2014/main" id="{00000000-0008-0000-0E00-0000AE010000}"/>
            </a:ext>
          </a:extLst>
        </xdr:cNvPr>
        <xdr:cNvSpPr txBox="1"/>
      </xdr:nvSpPr>
      <xdr:spPr>
        <a:xfrm>
          <a:off x="3582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31" name="n_2mainValue【港湾・漁港】&#10;有形固定資産減価償却率">
          <a:extLst>
            <a:ext uri="{FF2B5EF4-FFF2-40B4-BE49-F238E27FC236}">
              <a16:creationId xmlns:a16="http://schemas.microsoft.com/office/drawing/2014/main" id="{00000000-0008-0000-0E00-0000AF010000}"/>
            </a:ext>
          </a:extLst>
        </xdr:cNvPr>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95266</xdr:rowOff>
    </xdr:from>
    <xdr:ext cx="405111" cy="259045"/>
    <xdr:sp macro="" textlink="">
      <xdr:nvSpPr>
        <xdr:cNvPr id="432" name="n_3mainValue【港湾・漁港】&#10;有形固定資産減価償却率">
          <a:extLst>
            <a:ext uri="{FF2B5EF4-FFF2-40B4-BE49-F238E27FC236}">
              <a16:creationId xmlns:a16="http://schemas.microsoft.com/office/drawing/2014/main" id="{00000000-0008-0000-0E00-0000B0010000}"/>
            </a:ext>
          </a:extLst>
        </xdr:cNvPr>
        <xdr:cNvSpPr txBox="1"/>
      </xdr:nvSpPr>
      <xdr:spPr>
        <a:xfrm>
          <a:off x="1816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165752</xdr:rowOff>
    </xdr:from>
    <xdr:ext cx="405111" cy="259045"/>
    <xdr:sp macro="" textlink="">
      <xdr:nvSpPr>
        <xdr:cNvPr id="433" name="n_4mainValue【港湾・漁港】&#10;有形固定資産減価償却率">
          <a:extLst>
            <a:ext uri="{FF2B5EF4-FFF2-40B4-BE49-F238E27FC236}">
              <a16:creationId xmlns:a16="http://schemas.microsoft.com/office/drawing/2014/main" id="{00000000-0008-0000-0E00-0000B1010000}"/>
            </a:ext>
          </a:extLst>
        </xdr:cNvPr>
        <xdr:cNvSpPr txBox="1"/>
      </xdr:nvSpPr>
      <xdr:spPr>
        <a:xfrm>
          <a:off x="927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00000000-0008-0000-0E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a:extLst>
            <a:ext uri="{FF2B5EF4-FFF2-40B4-BE49-F238E27FC236}">
              <a16:creationId xmlns:a16="http://schemas.microsoft.com/office/drawing/2014/main" id="{00000000-0008-0000-0E00-0000C8010000}"/>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id="{00000000-0008-0000-0E00-0000CA010000}"/>
            </a:ext>
          </a:extLst>
        </xdr:cNvPr>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00000000-0008-0000-0E00-0000CC010000}"/>
            </a:ext>
          </a:extLst>
        </xdr:cNvPr>
        <xdr:cNvSpPr txBox="1"/>
      </xdr:nvSpPr>
      <xdr:spPr>
        <a:xfrm>
          <a:off x="10515600" y="18422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52096</xdr:rowOff>
    </xdr:from>
    <xdr:to>
      <xdr:col>55</xdr:col>
      <xdr:colOff>50800</xdr:colOff>
      <xdr:row>107</xdr:row>
      <xdr:rowOff>153696</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0426700" y="183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74973</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00000000-0008-0000-0E00-0000D8010000}"/>
            </a:ext>
          </a:extLst>
        </xdr:cNvPr>
        <xdr:cNvSpPr txBox="1"/>
      </xdr:nvSpPr>
      <xdr:spPr>
        <a:xfrm>
          <a:off x="10515600" y="182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52553</xdr:rowOff>
    </xdr:from>
    <xdr:to>
      <xdr:col>50</xdr:col>
      <xdr:colOff>165100</xdr:colOff>
      <xdr:row>107</xdr:row>
      <xdr:rowOff>154153</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9588500" y="183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102896</xdr:rowOff>
    </xdr:from>
    <xdr:to>
      <xdr:col>55</xdr:col>
      <xdr:colOff>0</xdr:colOff>
      <xdr:row>107</xdr:row>
      <xdr:rowOff>103353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9639300" y="1844804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54008</xdr:rowOff>
    </xdr:from>
    <xdr:to>
      <xdr:col>46</xdr:col>
      <xdr:colOff>38100</xdr:colOff>
      <xdr:row>107</xdr:row>
      <xdr:rowOff>155608</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8699500" y="18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103353</xdr:rowOff>
    </xdr:from>
    <xdr:to>
      <xdr:col>50</xdr:col>
      <xdr:colOff>114300</xdr:colOff>
      <xdr:row>107</xdr:row>
      <xdr:rowOff>104808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8750300" y="18448503"/>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58245</xdr:rowOff>
    </xdr:from>
    <xdr:to>
      <xdr:col>41</xdr:col>
      <xdr:colOff>101600</xdr:colOff>
      <xdr:row>107</xdr:row>
      <xdr:rowOff>159845</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7810500" y="18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104808</xdr:rowOff>
    </xdr:from>
    <xdr:to>
      <xdr:col>45</xdr:col>
      <xdr:colOff>177800</xdr:colOff>
      <xdr:row>107</xdr:row>
      <xdr:rowOff>109045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7861300" y="18449958"/>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99481</xdr:rowOff>
    </xdr:from>
    <xdr:to>
      <xdr:col>36</xdr:col>
      <xdr:colOff>165100</xdr:colOff>
      <xdr:row>108</xdr:row>
      <xdr:rowOff>29631</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6921500" y="18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109045</xdr:rowOff>
    </xdr:from>
    <xdr:to>
      <xdr:col>41</xdr:col>
      <xdr:colOff>50800</xdr:colOff>
      <xdr:row>107</xdr:row>
      <xdr:rowOff>150281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6972300" y="18454195"/>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21751</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8483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24469</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594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145280</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59411" y="184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685</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83111" y="181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4922</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94111" y="181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20758</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705111" y="185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00000000-0008-0000-0E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76200</xdr:rowOff>
    </xdr:from>
    <xdr:to>
      <xdr:col>85</xdr:col>
      <xdr:colOff>126364</xdr:colOff>
      <xdr:row>41</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6318864" y="607695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60977</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00000000-0008-0000-0E00-000002020000}"/>
            </a:ext>
          </a:extLst>
        </xdr:cNvPr>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57150</xdr:rowOff>
    </xdr:from>
    <xdr:to>
      <xdr:col>86</xdr:col>
      <xdr:colOff>25400</xdr:colOff>
      <xdr:row>41</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22877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00000000-0008-0000-0E00-000004020000}"/>
            </a:ext>
          </a:extLst>
        </xdr:cNvPr>
        <xdr:cNvSpPr txBox="1"/>
      </xdr:nvSpPr>
      <xdr:spPr>
        <a:xfrm>
          <a:off x="163576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76200</xdr:rowOff>
    </xdr:from>
    <xdr:to>
      <xdr:col>86</xdr:col>
      <xdr:colOff>25400</xdr:colOff>
      <xdr:row>35</xdr:row>
      <xdr:rowOff>76200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6230600" y="60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00000000-0008-0000-0E00-000006020000}"/>
            </a:ext>
          </a:extLst>
        </xdr:cNvPr>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73025</xdr:rowOff>
    </xdr:from>
    <xdr:to>
      <xdr:col>72</xdr:col>
      <xdr:colOff>38100</xdr:colOff>
      <xdr:row>37</xdr:row>
      <xdr:rowOff>3175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3652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57785</xdr:rowOff>
    </xdr:from>
    <xdr:to>
      <xdr:col>67</xdr:col>
      <xdr:colOff>101600</xdr:colOff>
      <xdr:row>36</xdr:row>
      <xdr:rowOff>159385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2763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13352</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00000000-0008-0000-0E00-000012020000}"/>
            </a:ext>
          </a:extLst>
        </xdr:cNvPr>
        <xdr:cNvSpPr txBox="1"/>
      </xdr:nvSpPr>
      <xdr:spPr>
        <a:xfrm>
          <a:off x="1635760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62865</xdr:rowOff>
    </xdr:from>
    <xdr:to>
      <xdr:col>85</xdr:col>
      <xdr:colOff>127000</xdr:colOff>
      <xdr:row>37</xdr:row>
      <xdr:rowOff>85725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5481300" y="64065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62865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592300" y="63855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109220</xdr:rowOff>
    </xdr:from>
    <xdr:to>
      <xdr:col>72</xdr:col>
      <xdr:colOff>38100</xdr:colOff>
      <xdr:row>37</xdr:row>
      <xdr:rowOff>39370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365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160020</xdr:rowOff>
    </xdr:from>
    <xdr:to>
      <xdr:col>76</xdr:col>
      <xdr:colOff>114300</xdr:colOff>
      <xdr:row>37</xdr:row>
      <xdr:rowOff>41910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3703300" y="6332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6350</xdr:rowOff>
    </xdr:from>
    <xdr:to>
      <xdr:col>67</xdr:col>
      <xdr:colOff>101600</xdr:colOff>
      <xdr:row>34</xdr:row>
      <xdr:rowOff>107950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2763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57150</xdr:rowOff>
    </xdr:from>
    <xdr:to>
      <xdr:col>71</xdr:col>
      <xdr:colOff>177800</xdr:colOff>
      <xdr:row>36</xdr:row>
      <xdr:rowOff>160020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814300" y="588645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150512</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2611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104792</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83837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30497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124477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E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E00-00003B02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E00-00003D020000}"/>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E00-00003F02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E00-00004B020000}"/>
            </a:ext>
          </a:extLst>
        </xdr:cNvPr>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78740</xdr:rowOff>
    </xdr:from>
    <xdr:to>
      <xdr:col>107</xdr:col>
      <xdr:colOff>101600</xdr:colOff>
      <xdr:row>42</xdr:row>
      <xdr:rowOff>8890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038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129540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0434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78740</xdr:rowOff>
    </xdr:from>
    <xdr:to>
      <xdr:col>102</xdr:col>
      <xdr:colOff>165100</xdr:colOff>
      <xdr:row>42</xdr:row>
      <xdr:rowOff>8890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9494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129540</xdr:rowOff>
    </xdr:from>
    <xdr:to>
      <xdr:col>107</xdr:col>
      <xdr:colOff>50800</xdr:colOff>
      <xdr:row>41</xdr:row>
      <xdr:rowOff>129540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9545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82550</xdr:rowOff>
    </xdr:from>
    <xdr:to>
      <xdr:col>98</xdr:col>
      <xdr:colOff>38100</xdr:colOff>
      <xdr:row>42</xdr:row>
      <xdr:rowOff>12700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8605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129540</xdr:rowOff>
    </xdr:from>
    <xdr:to>
      <xdr:col>102</xdr:col>
      <xdr:colOff>114300</xdr:colOff>
      <xdr:row>41</xdr:row>
      <xdr:rowOff>133350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8656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3827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E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142875</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972693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146702</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142875</xdr:rowOff>
    </xdr:from>
    <xdr:to>
      <xdr:col>86</xdr:col>
      <xdr:colOff>25400</xdr:colOff>
      <xdr:row>63</xdr:row>
      <xdr:rowOff>142875</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116222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040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137795</xdr:rowOff>
    </xdr:from>
    <xdr:to>
      <xdr:col>85</xdr:col>
      <xdr:colOff>177800</xdr:colOff>
      <xdr:row>61</xdr:row>
      <xdr:rowOff>67945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100647</xdr:rowOff>
    </xdr:from>
    <xdr:to>
      <xdr:col>81</xdr:col>
      <xdr:colOff>101600</xdr:colOff>
      <xdr:row>61</xdr:row>
      <xdr:rowOff>30797</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038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60643</xdr:rowOff>
    </xdr:from>
    <xdr:to>
      <xdr:col>72</xdr:col>
      <xdr:colOff>38100</xdr:colOff>
      <xdr:row>60</xdr:row>
      <xdr:rowOff>162243</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034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9207</xdr:rowOff>
    </xdr:from>
    <xdr:to>
      <xdr:col>67</xdr:col>
      <xdr:colOff>101600</xdr:colOff>
      <xdr:row>60</xdr:row>
      <xdr:rowOff>110807</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0296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83503</xdr:rowOff>
    </xdr:from>
    <xdr:to>
      <xdr:col>85</xdr:col>
      <xdr:colOff>177800</xdr:colOff>
      <xdr:row>59</xdr:row>
      <xdr:rowOff>13653</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00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106380</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987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xdr:rowOff>
    </xdr:from>
    <xdr:to>
      <xdr:col>81</xdr:col>
      <xdr:colOff>101600</xdr:colOff>
      <xdr:row>58</xdr:row>
      <xdr:rowOff>116522</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65722</xdr:rowOff>
    </xdr:from>
    <xdr:to>
      <xdr:col>85</xdr:col>
      <xdr:colOff>127000</xdr:colOff>
      <xdr:row>58</xdr:row>
      <xdr:rowOff>134303</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1000982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112078</xdr:rowOff>
    </xdr:from>
    <xdr:to>
      <xdr:col>76</xdr:col>
      <xdr:colOff>165100</xdr:colOff>
      <xdr:row>59</xdr:row>
      <xdr:rowOff>42228</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00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65722</xdr:rowOff>
    </xdr:from>
    <xdr:to>
      <xdr:col>81</xdr:col>
      <xdr:colOff>50800</xdr:colOff>
      <xdr:row>58</xdr:row>
      <xdr:rowOff>162878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4592300" y="10009822"/>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157797</xdr:rowOff>
    </xdr:from>
    <xdr:to>
      <xdr:col>72</xdr:col>
      <xdr:colOff>38100</xdr:colOff>
      <xdr:row>59</xdr:row>
      <xdr:rowOff>87947</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162878</xdr:rowOff>
    </xdr:from>
    <xdr:to>
      <xdr:col>76</xdr:col>
      <xdr:colOff>114300</xdr:colOff>
      <xdr:row>59</xdr:row>
      <xdr:rowOff>37147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3703300" y="1010697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69215</xdr:rowOff>
    </xdr:from>
    <xdr:to>
      <xdr:col>67</xdr:col>
      <xdr:colOff>101600</xdr:colOff>
      <xdr:row>55</xdr:row>
      <xdr:rowOff>170815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120015</xdr:rowOff>
    </xdr:from>
    <xdr:to>
      <xdr:col>71</xdr:col>
      <xdr:colOff>177800</xdr:colOff>
      <xdr:row>59</xdr:row>
      <xdr:rowOff>37147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814300" y="9549765"/>
          <a:ext cx="889000" cy="6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21924</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153370</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1044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101934</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1038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133049</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973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58755</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983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104474</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9877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15892</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E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E00-0000B3020000}"/>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E00-0000B5020000}"/>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E00-0000B702000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E00-0000C3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121920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1323300" y="1074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63</xdr:row>
      <xdr:rowOff>38100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0434300" y="10751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38100</xdr:rowOff>
    </xdr:from>
    <xdr:to>
      <xdr:col>102</xdr:col>
      <xdr:colOff>165100</xdr:colOff>
      <xdr:row>63</xdr:row>
      <xdr:rowOff>139700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9494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88900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9545300" y="108394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46990</xdr:rowOff>
    </xdr:from>
    <xdr:to>
      <xdr:col>98</xdr:col>
      <xdr:colOff>38100</xdr:colOff>
      <xdr:row>63</xdr:row>
      <xdr:rowOff>148590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8605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88900</xdr:rowOff>
    </xdr:from>
    <xdr:to>
      <xdr:col>102</xdr:col>
      <xdr:colOff>114300</xdr:colOff>
      <xdr:row>63</xdr:row>
      <xdr:rowOff>97790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8656300" y="108902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716" name="n_1aveValue【学校施設】&#10;一人当たり面積">
          <a:extLst>
            <a:ext uri="{FF2B5EF4-FFF2-40B4-BE49-F238E27FC236}">
              <a16:creationId xmlns:a16="http://schemas.microsoft.com/office/drawing/2014/main" id="{00000000-0008-0000-0E00-0000CC020000}"/>
            </a:ext>
          </a:extLst>
        </xdr:cNvPr>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717" name="n_2aveValue【学校施設】&#10;一人当たり面積">
          <a:extLst>
            <a:ext uri="{FF2B5EF4-FFF2-40B4-BE49-F238E27FC236}">
              <a16:creationId xmlns:a16="http://schemas.microsoft.com/office/drawing/2014/main" id="{00000000-0008-0000-0E00-0000CD020000}"/>
            </a:ext>
          </a:extLst>
        </xdr:cNvPr>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18" name="n_3aveValue【学校施設】&#10;一人当たり面積">
          <a:extLst>
            <a:ext uri="{FF2B5EF4-FFF2-40B4-BE49-F238E27FC236}">
              <a16:creationId xmlns:a16="http://schemas.microsoft.com/office/drawing/2014/main" id="{00000000-0008-0000-0E00-0000CE020000}"/>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19" name="n_4aveValue【学校施設】&#10;一人当たり面積">
          <a:extLst>
            <a:ext uri="{FF2B5EF4-FFF2-40B4-BE49-F238E27FC236}">
              <a16:creationId xmlns:a16="http://schemas.microsoft.com/office/drawing/2014/main" id="{00000000-0008-0000-0E00-0000CF020000}"/>
            </a:ext>
          </a:extLst>
        </xdr:cNvPr>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720" name="n_1mainValue【学校施設】&#10;一人当たり面積">
          <a:extLst>
            <a:ext uri="{FF2B5EF4-FFF2-40B4-BE49-F238E27FC236}">
              <a16:creationId xmlns:a16="http://schemas.microsoft.com/office/drawing/2014/main" id="{00000000-0008-0000-0E00-0000D0020000}"/>
            </a:ext>
          </a:extLst>
        </xdr:cNvPr>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21" name="n_2mainValue【学校施設】&#10;一人当たり面積">
          <a:extLst>
            <a:ext uri="{FF2B5EF4-FFF2-40B4-BE49-F238E27FC236}">
              <a16:creationId xmlns:a16="http://schemas.microsoft.com/office/drawing/2014/main" id="{00000000-0008-0000-0E00-0000D1020000}"/>
            </a:ext>
          </a:extLst>
        </xdr:cNvPr>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130827</xdr:rowOff>
    </xdr:from>
    <xdr:ext cx="469744" cy="259045"/>
    <xdr:sp macro="" textlink="">
      <xdr:nvSpPr>
        <xdr:cNvPr id="722" name="n_3mainValue【学校施設】&#10;一人当たり面積">
          <a:extLst>
            <a:ext uri="{FF2B5EF4-FFF2-40B4-BE49-F238E27FC236}">
              <a16:creationId xmlns:a16="http://schemas.microsoft.com/office/drawing/2014/main" id="{00000000-0008-0000-0E00-0000D2020000}"/>
            </a:ext>
          </a:extLst>
        </xdr:cNvPr>
        <xdr:cNvSpPr txBox="1"/>
      </xdr:nvSpPr>
      <xdr:spPr>
        <a:xfrm>
          <a:off x="19310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139717</xdr:rowOff>
    </xdr:from>
    <xdr:ext cx="469744" cy="259045"/>
    <xdr:sp macro="" textlink="">
      <xdr:nvSpPr>
        <xdr:cNvPr id="723" name="n_4mainValue【学校施設】&#10;一人当たり面積">
          <a:extLst>
            <a:ext uri="{FF2B5EF4-FFF2-40B4-BE49-F238E27FC236}">
              <a16:creationId xmlns:a16="http://schemas.microsoft.com/office/drawing/2014/main" id="{00000000-0008-0000-0E00-0000D3020000}"/>
            </a:ext>
          </a:extLst>
        </xdr:cNvPr>
        <xdr:cNvSpPr txBox="1"/>
      </xdr:nvSpPr>
      <xdr:spPr>
        <a:xfrm>
          <a:off x="184214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E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E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52" name="【児童館】&#10;有形固定資産減価償却率最大値テキスト">
          <a:extLst>
            <a:ext uri="{FF2B5EF4-FFF2-40B4-BE49-F238E27FC236}">
              <a16:creationId xmlns:a16="http://schemas.microsoft.com/office/drawing/2014/main" id="{00000000-0008-0000-0E00-0000F0020000}"/>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E00-0000F2020000}"/>
            </a:ext>
          </a:extLst>
        </xdr:cNvPr>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75474</xdr:rowOff>
    </xdr:from>
    <xdr:to>
      <xdr:col>85</xdr:col>
      <xdr:colOff>177800</xdr:colOff>
      <xdr:row>87</xdr:row>
      <xdr:rowOff>5624</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62687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161851</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E00-0000FE020000}"/>
            </a:ext>
          </a:extLst>
        </xdr:cNvPr>
        <xdr:cNvSpPr txBox="1"/>
      </xdr:nvSpPr>
      <xdr:spPr>
        <a:xfrm>
          <a:off x="16357600" y="1473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46082</xdr:rowOff>
    </xdr:from>
    <xdr:to>
      <xdr:col>81</xdr:col>
      <xdr:colOff>101600</xdr:colOff>
      <xdr:row>86</xdr:row>
      <xdr:rowOff>147682</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543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96882</xdr:rowOff>
    </xdr:from>
    <xdr:to>
      <xdr:col>85</xdr:col>
      <xdr:colOff>127000</xdr:colOff>
      <xdr:row>86</xdr:row>
      <xdr:rowOff>126274</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5481300" y="148415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15058</xdr:rowOff>
    </xdr:from>
    <xdr:to>
      <xdr:col>76</xdr:col>
      <xdr:colOff>165100</xdr:colOff>
      <xdr:row>86</xdr:row>
      <xdr:rowOff>116658</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4541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65858</xdr:rowOff>
    </xdr:from>
    <xdr:to>
      <xdr:col>81</xdr:col>
      <xdr:colOff>50800</xdr:colOff>
      <xdr:row>86</xdr:row>
      <xdr:rowOff>96882</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4592300" y="148105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155484</xdr:rowOff>
    </xdr:from>
    <xdr:to>
      <xdr:col>72</xdr:col>
      <xdr:colOff>38100</xdr:colOff>
      <xdr:row>86</xdr:row>
      <xdr:rowOff>85634</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3652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34834</xdr:rowOff>
    </xdr:from>
    <xdr:to>
      <xdr:col>76</xdr:col>
      <xdr:colOff>114300</xdr:colOff>
      <xdr:row>86</xdr:row>
      <xdr:rowOff>65858</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3703300" y="147795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3" name="n_1aveValue【児童館】&#10;有形固定資産減価償却率">
          <a:extLst>
            <a:ext uri="{FF2B5EF4-FFF2-40B4-BE49-F238E27FC236}">
              <a16:creationId xmlns:a16="http://schemas.microsoft.com/office/drawing/2014/main" id="{00000000-0008-0000-0E00-000005030000}"/>
            </a:ext>
          </a:extLst>
        </xdr:cNvPr>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4" name="n_2aveValue【児童館】&#10;有形固定資産減価償却率">
          <a:extLst>
            <a:ext uri="{FF2B5EF4-FFF2-40B4-BE49-F238E27FC236}">
              <a16:creationId xmlns:a16="http://schemas.microsoft.com/office/drawing/2014/main" id="{00000000-0008-0000-0E00-000006030000}"/>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5" name="n_3aveValue【児童館】&#10;有形固定資産減価償却率">
          <a:extLst>
            <a:ext uri="{FF2B5EF4-FFF2-40B4-BE49-F238E27FC236}">
              <a16:creationId xmlns:a16="http://schemas.microsoft.com/office/drawing/2014/main" id="{00000000-0008-0000-0E00-000007030000}"/>
            </a:ext>
          </a:extLst>
        </xdr:cNvPr>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6" name="n_4aveValue【児童館】&#10;有形固定資産減価償却率">
          <a:extLst>
            <a:ext uri="{FF2B5EF4-FFF2-40B4-BE49-F238E27FC236}">
              <a16:creationId xmlns:a16="http://schemas.microsoft.com/office/drawing/2014/main" id="{00000000-0008-0000-0E00-000008030000}"/>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138809</xdr:rowOff>
    </xdr:from>
    <xdr:ext cx="405111" cy="259045"/>
    <xdr:sp macro="" textlink="">
      <xdr:nvSpPr>
        <xdr:cNvPr id="777" name="n_1mainValue【児童館】&#10;有形固定資産減価償却率">
          <a:extLst>
            <a:ext uri="{FF2B5EF4-FFF2-40B4-BE49-F238E27FC236}">
              <a16:creationId xmlns:a16="http://schemas.microsoft.com/office/drawing/2014/main" id="{00000000-0008-0000-0E00-000009030000}"/>
            </a:ext>
          </a:extLst>
        </xdr:cNvPr>
        <xdr:cNvSpPr txBox="1"/>
      </xdr:nvSpPr>
      <xdr:spPr>
        <a:xfrm>
          <a:off x="152660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107785</xdr:rowOff>
    </xdr:from>
    <xdr:ext cx="405111" cy="259045"/>
    <xdr:sp macro="" textlink="">
      <xdr:nvSpPr>
        <xdr:cNvPr id="778" name="n_2mainValue【児童館】&#10;有形固定資産減価償却率">
          <a:extLst>
            <a:ext uri="{FF2B5EF4-FFF2-40B4-BE49-F238E27FC236}">
              <a16:creationId xmlns:a16="http://schemas.microsoft.com/office/drawing/2014/main" id="{00000000-0008-0000-0E00-00000A030000}"/>
            </a:ext>
          </a:extLst>
        </xdr:cNvPr>
        <xdr:cNvSpPr txBox="1"/>
      </xdr:nvSpPr>
      <xdr:spPr>
        <a:xfrm>
          <a:off x="14389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76761</xdr:rowOff>
    </xdr:from>
    <xdr:ext cx="405111" cy="259045"/>
    <xdr:sp macro="" textlink="">
      <xdr:nvSpPr>
        <xdr:cNvPr id="779" name="n_3mainValue【児童館】&#10;有形固定資産減価償却率">
          <a:extLst>
            <a:ext uri="{FF2B5EF4-FFF2-40B4-BE49-F238E27FC236}">
              <a16:creationId xmlns:a16="http://schemas.microsoft.com/office/drawing/2014/main" id="{00000000-0008-0000-0E00-00000B030000}"/>
            </a:ext>
          </a:extLst>
        </xdr:cNvPr>
        <xdr:cNvSpPr txBox="1"/>
      </xdr:nvSpPr>
      <xdr:spPr>
        <a:xfrm>
          <a:off x="13500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5" name="n_1aveValue【児童館】&#10;一人当たり面積">
          <a:extLst>
            <a:ext uri="{FF2B5EF4-FFF2-40B4-BE49-F238E27FC236}">
              <a16:creationId xmlns:a16="http://schemas.microsoft.com/office/drawing/2014/main" id="{00000000-0008-0000-0E00-00003903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6" name="n_2aveValue【児童館】&#10;一人当たり面積">
          <a:extLst>
            <a:ext uri="{FF2B5EF4-FFF2-40B4-BE49-F238E27FC236}">
              <a16:creationId xmlns:a16="http://schemas.microsoft.com/office/drawing/2014/main" id="{00000000-0008-0000-0E00-00003A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7" name="n_3aveValue【児童館】&#10;一人当たり面積">
          <a:extLst>
            <a:ext uri="{FF2B5EF4-FFF2-40B4-BE49-F238E27FC236}">
              <a16:creationId xmlns:a16="http://schemas.microsoft.com/office/drawing/2014/main" id="{00000000-0008-0000-0E00-00003B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8" name="n_4aveValue【児童館】&#10;一人当たり面積">
          <a:extLst>
            <a:ext uri="{FF2B5EF4-FFF2-40B4-BE49-F238E27FC236}">
              <a16:creationId xmlns:a16="http://schemas.microsoft.com/office/drawing/2014/main" id="{00000000-0008-0000-0E00-00003C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829" name="n_1mainValue【児童館】&#10;一人当たり面積">
          <a:extLst>
            <a:ext uri="{FF2B5EF4-FFF2-40B4-BE49-F238E27FC236}">
              <a16:creationId xmlns:a16="http://schemas.microsoft.com/office/drawing/2014/main" id="{00000000-0008-0000-0E00-00003D030000}"/>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830" name="n_2mainValue【児童館】&#10;一人当たり面積">
          <a:extLst>
            <a:ext uri="{FF2B5EF4-FFF2-40B4-BE49-F238E27FC236}">
              <a16:creationId xmlns:a16="http://schemas.microsoft.com/office/drawing/2014/main" id="{00000000-0008-0000-0E00-00003E03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831" name="n_3mainValue【児童館】&#10;一人当たり面積">
          <a:extLst>
            <a:ext uri="{FF2B5EF4-FFF2-40B4-BE49-F238E27FC236}">
              <a16:creationId xmlns:a16="http://schemas.microsoft.com/office/drawing/2014/main" id="{00000000-0008-0000-0E00-00003F03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a:extLst>
            <a:ext uri="{FF2B5EF4-FFF2-40B4-BE49-F238E27FC236}">
              <a16:creationId xmlns:a16="http://schemas.microsoft.com/office/drawing/2014/main" id="{00000000-0008-0000-0E00-00005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59" name="【公民館】&#10;有形固定資産減価償却率最小値テキスト">
          <a:extLst>
            <a:ext uri="{FF2B5EF4-FFF2-40B4-BE49-F238E27FC236}">
              <a16:creationId xmlns:a16="http://schemas.microsoft.com/office/drawing/2014/main" id="{00000000-0008-0000-0E00-00005B030000}"/>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1" name="【公民館】&#10;有形固定資産減価償却率最大値テキスト">
          <a:extLst>
            <a:ext uri="{FF2B5EF4-FFF2-40B4-BE49-F238E27FC236}">
              <a16:creationId xmlns:a16="http://schemas.microsoft.com/office/drawing/2014/main" id="{00000000-0008-0000-0E00-00005D030000}"/>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3" name="【公民館】&#10;有形固定資産減価償却率平均値テキスト">
          <a:extLst>
            <a:ext uri="{FF2B5EF4-FFF2-40B4-BE49-F238E27FC236}">
              <a16:creationId xmlns:a16="http://schemas.microsoft.com/office/drawing/2014/main" id="{00000000-0008-0000-0E00-00005F030000}"/>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62687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58075</xdr:rowOff>
    </xdr:from>
    <xdr:ext cx="405111" cy="259045"/>
    <xdr:sp macro="" textlink="">
      <xdr:nvSpPr>
        <xdr:cNvPr id="875" name="【公民館】&#10;有形固定資産減価償却率該当値テキスト">
          <a:extLst>
            <a:ext uri="{FF2B5EF4-FFF2-40B4-BE49-F238E27FC236}">
              <a16:creationId xmlns:a16="http://schemas.microsoft.com/office/drawing/2014/main" id="{00000000-0008-0000-0E00-00006B030000}"/>
            </a:ext>
          </a:extLst>
        </xdr:cNvPr>
        <xdr:cNvSpPr txBox="1"/>
      </xdr:nvSpPr>
      <xdr:spPr>
        <a:xfrm>
          <a:off x="16357600" y="1771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85998</xdr:rowOff>
    </xdr:from>
    <xdr:to>
      <xdr:col>85</xdr:col>
      <xdr:colOff>127000</xdr:colOff>
      <xdr:row>104</xdr:row>
      <xdr:rowOff>138249</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flipV="1">
          <a:off x="15481300" y="1791679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23949</xdr:rowOff>
    </xdr:from>
    <xdr:to>
      <xdr:col>81</xdr:col>
      <xdr:colOff>50800</xdr:colOff>
      <xdr:row>104</xdr:row>
      <xdr:rowOff>138249</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4592300" y="1785474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154395</xdr:rowOff>
    </xdr:from>
    <xdr:to>
      <xdr:col>72</xdr:col>
      <xdr:colOff>38100</xdr:colOff>
      <xdr:row>104</xdr:row>
      <xdr:rowOff>84545</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3652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23949</xdr:rowOff>
    </xdr:from>
    <xdr:to>
      <xdr:col>76</xdr:col>
      <xdr:colOff>114300</xdr:colOff>
      <xdr:row>104</xdr:row>
      <xdr:rowOff>33745</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flipV="1">
          <a:off x="13703300" y="178547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276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104</xdr:row>
      <xdr:rowOff>33745</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2814300" y="17609820"/>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4" name="n_1aveValue【公民館】&#10;有形固定資産減価償却率">
          <a:extLst>
            <a:ext uri="{FF2B5EF4-FFF2-40B4-BE49-F238E27FC236}">
              <a16:creationId xmlns:a16="http://schemas.microsoft.com/office/drawing/2014/main" id="{00000000-0008-0000-0E00-000074030000}"/>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85" name="n_2aveValue【公民館】&#10;有形固定資産減価償却率">
          <a:extLst>
            <a:ext uri="{FF2B5EF4-FFF2-40B4-BE49-F238E27FC236}">
              <a16:creationId xmlns:a16="http://schemas.microsoft.com/office/drawing/2014/main" id="{00000000-0008-0000-0E00-00007503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6" name="n_3aveValue【公民館】&#10;有形固定資産減価償却率">
          <a:extLst>
            <a:ext uri="{FF2B5EF4-FFF2-40B4-BE49-F238E27FC236}">
              <a16:creationId xmlns:a16="http://schemas.microsoft.com/office/drawing/2014/main" id="{00000000-0008-0000-0E00-000076030000}"/>
            </a:ext>
          </a:extLst>
        </xdr:cNvPr>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7" name="n_4aveValue【公民館】&#10;有形固定資産減価償却率">
          <a:extLst>
            <a:ext uri="{FF2B5EF4-FFF2-40B4-BE49-F238E27FC236}">
              <a16:creationId xmlns:a16="http://schemas.microsoft.com/office/drawing/2014/main" id="{00000000-0008-0000-0E00-000077030000}"/>
            </a:ext>
          </a:extLst>
        </xdr:cNvPr>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888" name="n_1mainValue【公民館】&#10;有形固定資産減価償却率">
          <a:extLst>
            <a:ext uri="{FF2B5EF4-FFF2-40B4-BE49-F238E27FC236}">
              <a16:creationId xmlns:a16="http://schemas.microsoft.com/office/drawing/2014/main" id="{00000000-0008-0000-0E00-000078030000}"/>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89" name="n_2mainValue【公民館】&#10;有形固定資産減価償却率">
          <a:extLst>
            <a:ext uri="{FF2B5EF4-FFF2-40B4-BE49-F238E27FC236}">
              <a16:creationId xmlns:a16="http://schemas.microsoft.com/office/drawing/2014/main" id="{00000000-0008-0000-0E00-000079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101072</xdr:rowOff>
    </xdr:from>
    <xdr:ext cx="405111" cy="259045"/>
    <xdr:sp macro="" textlink="">
      <xdr:nvSpPr>
        <xdr:cNvPr id="890" name="n_3mainValue【公民館】&#10;有形固定資産減価償却率">
          <a:extLst>
            <a:ext uri="{FF2B5EF4-FFF2-40B4-BE49-F238E27FC236}">
              <a16:creationId xmlns:a16="http://schemas.microsoft.com/office/drawing/2014/main" id="{00000000-0008-0000-0E00-00007A030000}"/>
            </a:ext>
          </a:extLst>
        </xdr:cNvPr>
        <xdr:cNvSpPr txBox="1"/>
      </xdr:nvSpPr>
      <xdr:spPr>
        <a:xfrm>
          <a:off x="13500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17797</xdr:rowOff>
    </xdr:from>
    <xdr:ext cx="405111" cy="259045"/>
    <xdr:sp macro="" textlink="">
      <xdr:nvSpPr>
        <xdr:cNvPr id="891" name="n_4mainValue【公民館】&#10;有形固定資産減価償却率">
          <a:extLst>
            <a:ext uri="{FF2B5EF4-FFF2-40B4-BE49-F238E27FC236}">
              <a16:creationId xmlns:a16="http://schemas.microsoft.com/office/drawing/2014/main" id="{00000000-0008-0000-0E00-00007B030000}"/>
            </a:ext>
          </a:extLst>
        </xdr:cNvPr>
        <xdr:cNvSpPr txBox="1"/>
      </xdr:nvSpPr>
      <xdr:spPr>
        <a:xfrm>
          <a:off x="12611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0000000-0008-0000-0E00-00008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00000000-0008-0000-0E00-00008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E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E00-00009403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E00-000096030000}"/>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E00-00009803000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E00-0000A4030000}"/>
            </a:ext>
          </a:extLst>
        </xdr:cNvPr>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57150</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flipV="1">
          <a:off x="21323300" y="1805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57150</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a:off x="20434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9494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57150</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a:off x="19545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64770</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flipV="1">
          <a:off x="18656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1" name="n_1aveValue【公民館】&#10;一人当たり面積">
          <a:extLst>
            <a:ext uri="{FF2B5EF4-FFF2-40B4-BE49-F238E27FC236}">
              <a16:creationId xmlns:a16="http://schemas.microsoft.com/office/drawing/2014/main" id="{00000000-0008-0000-0E00-0000AD030000}"/>
            </a:ext>
          </a:extLst>
        </xdr:cNvPr>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2" name="n_2aveValue【公民館】&#10;一人当たり面積">
          <a:extLst>
            <a:ext uri="{FF2B5EF4-FFF2-40B4-BE49-F238E27FC236}">
              <a16:creationId xmlns:a16="http://schemas.microsoft.com/office/drawing/2014/main" id="{00000000-0008-0000-0E00-0000AE030000}"/>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3" name="n_3aveValue【公民館】&#10;一人当たり面積">
          <a:extLst>
            <a:ext uri="{FF2B5EF4-FFF2-40B4-BE49-F238E27FC236}">
              <a16:creationId xmlns:a16="http://schemas.microsoft.com/office/drawing/2014/main" id="{00000000-0008-0000-0E00-0000AF03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944" name="n_4aveValue【公民館】&#10;一人当たり面積">
          <a:extLst>
            <a:ext uri="{FF2B5EF4-FFF2-40B4-BE49-F238E27FC236}">
              <a16:creationId xmlns:a16="http://schemas.microsoft.com/office/drawing/2014/main" id="{00000000-0008-0000-0E00-0000B003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945" name="n_1mainValue【公民館】&#10;一人当たり面積">
          <a:extLst>
            <a:ext uri="{FF2B5EF4-FFF2-40B4-BE49-F238E27FC236}">
              <a16:creationId xmlns:a16="http://schemas.microsoft.com/office/drawing/2014/main" id="{00000000-0008-0000-0E00-0000B1030000}"/>
            </a:ext>
          </a:extLst>
        </xdr:cNvPr>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946" name="n_2mainValue【公民館】&#10;一人当たり面積">
          <a:extLst>
            <a:ext uri="{FF2B5EF4-FFF2-40B4-BE49-F238E27FC236}">
              <a16:creationId xmlns:a16="http://schemas.microsoft.com/office/drawing/2014/main" id="{00000000-0008-0000-0E00-0000B2030000}"/>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947" name="n_3mainValue【公民館】&#10;一人当たり面積">
          <a:extLst>
            <a:ext uri="{FF2B5EF4-FFF2-40B4-BE49-F238E27FC236}">
              <a16:creationId xmlns:a16="http://schemas.microsoft.com/office/drawing/2014/main" id="{00000000-0008-0000-0E00-0000B3030000}"/>
            </a:ext>
          </a:extLst>
        </xdr:cNvPr>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948" name="n_4mainValue【公民館】&#10;一人当たり面積">
          <a:extLst>
            <a:ext uri="{FF2B5EF4-FFF2-40B4-BE49-F238E27FC236}">
              <a16:creationId xmlns:a16="http://schemas.microsoft.com/office/drawing/2014/main" id="{00000000-0008-0000-0E00-0000B4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E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類似団体と比べると、有形固定資産減価償却率が特に高くなっているのは児童館である。児童館については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年の耐用年数に対し、建築後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上記の</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における当市指数は、有形固定資産額（非償却資産の土地等を含む）を基に算出されているが、当市指数を他市同様、有形固定資産額（償却資産）を基に算出した場合は以下のようになる。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】57.5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】54.3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】52.2</a:t>
          </a:r>
        </a:p>
        <a:p>
          <a:r>
            <a:rPr kumimoji="1" lang="ja-JP" altLang="en-US" sz="13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】59,685</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115,405
114,093
189.37
56,447,251
54,338,720
1,916,811
23,927,575
42,376,584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8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12337</xdr:rowOff>
    </xdr:from>
    <xdr:to>
      <xdr:col>20</xdr:col>
      <xdr:colOff>38100</xdr:colOff>
      <xdr:row>35</xdr:row>
      <xdr:rowOff>113937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63137</xdr:rowOff>
    </xdr:from>
    <xdr:to>
      <xdr:col>24</xdr:col>
      <xdr:colOff>63500</xdr:colOff>
      <xdr:row>35</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6388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63137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0524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51707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107043</xdr:rowOff>
    </xdr:from>
    <xdr:to>
      <xdr:col>6</xdr:col>
      <xdr:colOff>38100</xdr:colOff>
      <xdr:row>35</xdr:row>
      <xdr:rowOff>37193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157843</xdr:rowOff>
    </xdr:from>
    <xdr:to>
      <xdr:col>10</xdr:col>
      <xdr:colOff>114300</xdr:colOff>
      <xdr:row>35</xdr:row>
      <xdr:rowOff>19050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130464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53720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114300</xdr:rowOff>
    </xdr:from>
    <xdr:to>
      <xdr:col>41</xdr:col>
      <xdr:colOff>101600</xdr:colOff>
      <xdr:row>41</xdr:row>
      <xdr:rowOff>44450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165100</xdr:rowOff>
    </xdr:from>
    <xdr:to>
      <xdr:col>45</xdr:col>
      <xdr:colOff>177800</xdr:colOff>
      <xdr:row>40</xdr:row>
      <xdr:rowOff>165100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127000</xdr:rowOff>
    </xdr:from>
    <xdr:to>
      <xdr:col>36</xdr:col>
      <xdr:colOff>165100</xdr:colOff>
      <xdr:row>41</xdr:row>
      <xdr:rowOff>57150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165100</xdr:rowOff>
    </xdr:from>
    <xdr:to>
      <xdr:col>41</xdr:col>
      <xdr:colOff>50800</xdr:colOff>
      <xdr:row>41</xdr:row>
      <xdr:rowOff>6350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35577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48277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15875</xdr:rowOff>
    </xdr:from>
    <xdr:to>
      <xdr:col>24</xdr:col>
      <xdr:colOff>114300</xdr:colOff>
      <xdr:row>56</xdr:row>
      <xdr:rowOff>117475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140352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57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141605</xdr:rowOff>
    </xdr:from>
    <xdr:to>
      <xdr:col>20</xdr:col>
      <xdr:colOff>38100</xdr:colOff>
      <xdr:row>56</xdr:row>
      <xdr:rowOff>71755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20955</xdr:rowOff>
    </xdr:from>
    <xdr:to>
      <xdr:col>24</xdr:col>
      <xdr:colOff>63500</xdr:colOff>
      <xdr:row>56</xdr:row>
      <xdr:rowOff>66675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96221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97790</xdr:rowOff>
    </xdr:from>
    <xdr:to>
      <xdr:col>15</xdr:col>
      <xdr:colOff>101600</xdr:colOff>
      <xdr:row>56</xdr:row>
      <xdr:rowOff>27940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148590</xdr:rowOff>
    </xdr:from>
    <xdr:to>
      <xdr:col>19</xdr:col>
      <xdr:colOff>177800</xdr:colOff>
      <xdr:row>56</xdr:row>
      <xdr:rowOff>20955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95783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52070</xdr:rowOff>
    </xdr:from>
    <xdr:to>
      <xdr:col>10</xdr:col>
      <xdr:colOff>165100</xdr:colOff>
      <xdr:row>55</xdr:row>
      <xdr:rowOff>153670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55</xdr:row>
      <xdr:rowOff>148590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953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6350</xdr:rowOff>
    </xdr:from>
    <xdr:to>
      <xdr:col>6</xdr:col>
      <xdr:colOff>38100</xdr:colOff>
      <xdr:row>55</xdr:row>
      <xdr:rowOff>107950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57150</xdr:rowOff>
    </xdr:from>
    <xdr:to>
      <xdr:col>10</xdr:col>
      <xdr:colOff>114300</xdr:colOff>
      <xdr:row>55</xdr:row>
      <xdr:rowOff>102870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948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88282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44467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170197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124477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68597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140970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59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61</xdr:row>
      <xdr:rowOff>144780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59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93980</xdr:rowOff>
    </xdr:from>
    <xdr:to>
      <xdr:col>41</xdr:col>
      <xdr:colOff>101600</xdr:colOff>
      <xdr:row>62</xdr:row>
      <xdr:rowOff>24130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144780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60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97790</xdr:rowOff>
    </xdr:from>
    <xdr:to>
      <xdr:col>36</xdr:col>
      <xdr:colOff>165100</xdr:colOff>
      <xdr:row>62</xdr:row>
      <xdr:rowOff>27940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144780</xdr:rowOff>
    </xdr:from>
    <xdr:to>
      <xdr:col>41</xdr:col>
      <xdr:colOff>50800</xdr:colOff>
      <xdr:row>61</xdr:row>
      <xdr:rowOff>148590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11447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23876</xdr:rowOff>
    </xdr:from>
    <xdr:to>
      <xdr:col>24</xdr:col>
      <xdr:colOff>114300</xdr:colOff>
      <xdr:row>82</xdr:row>
      <xdr:rowOff>125476</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2303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151892</xdr:rowOff>
    </xdr:from>
    <xdr:to>
      <xdr:col>20</xdr:col>
      <xdr:colOff>38100</xdr:colOff>
      <xdr:row>82</xdr:row>
      <xdr:rowOff>82042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31242</xdr:rowOff>
    </xdr:from>
    <xdr:to>
      <xdr:col>24</xdr:col>
      <xdr:colOff>63500</xdr:colOff>
      <xdr:row>82</xdr:row>
      <xdr:rowOff>74676</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0901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31242</xdr:rowOff>
    </xdr:from>
    <xdr:to>
      <xdr:col>19</xdr:col>
      <xdr:colOff>177800</xdr:colOff>
      <xdr:row>82</xdr:row>
      <xdr:rowOff>111252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908300" y="140901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xdr:rowOff>
    </xdr:from>
    <xdr:to>
      <xdr:col>10</xdr:col>
      <xdr:colOff>165100</xdr:colOff>
      <xdr:row>82</xdr:row>
      <xdr:rowOff>116332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65532</xdr:rowOff>
    </xdr:from>
    <xdr:to>
      <xdr:col>15</xdr:col>
      <xdr:colOff>50800</xdr:colOff>
      <xdr:row>82</xdr:row>
      <xdr:rowOff>111252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12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67311</xdr:rowOff>
    </xdr:from>
    <xdr:to>
      <xdr:col>6</xdr:col>
      <xdr:colOff>38100</xdr:colOff>
      <xdr:row>80</xdr:row>
      <xdr:rowOff>168911</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118111</xdr:rowOff>
    </xdr:from>
    <xdr:to>
      <xdr:col>10</xdr:col>
      <xdr:colOff>114300</xdr:colOff>
      <xdr:row>82</xdr:row>
      <xdr:rowOff>65532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834111"/>
          <a:ext cx="8890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73169</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153179</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107459</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160038</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55880</xdr:rowOff>
    </xdr:from>
    <xdr:to>
      <xdr:col>55</xdr:col>
      <xdr:colOff>50800</xdr:colOff>
      <xdr:row>80</xdr:row>
      <xdr:rowOff>157480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78757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55880</xdr:rowOff>
    </xdr:from>
    <xdr:to>
      <xdr:col>50</xdr:col>
      <xdr:colOff>165100</xdr:colOff>
      <xdr:row>80</xdr:row>
      <xdr:rowOff>157480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106680</xdr:rowOff>
    </xdr:from>
    <xdr:to>
      <xdr:col>55</xdr:col>
      <xdr:colOff>0</xdr:colOff>
      <xdr:row>80</xdr:row>
      <xdr:rowOff>106680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382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65024</xdr:rowOff>
    </xdr:from>
    <xdr:to>
      <xdr:col>46</xdr:col>
      <xdr:colOff>38100</xdr:colOff>
      <xdr:row>80</xdr:row>
      <xdr:rowOff>166624</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106680</xdr:rowOff>
    </xdr:from>
    <xdr:to>
      <xdr:col>50</xdr:col>
      <xdr:colOff>114300</xdr:colOff>
      <xdr:row>80</xdr:row>
      <xdr:rowOff>115824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3822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65024</xdr:rowOff>
    </xdr:from>
    <xdr:to>
      <xdr:col>41</xdr:col>
      <xdr:colOff>101600</xdr:colOff>
      <xdr:row>80</xdr:row>
      <xdr:rowOff>166624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115824</xdr:rowOff>
    </xdr:from>
    <xdr:to>
      <xdr:col>45</xdr:col>
      <xdr:colOff>177800</xdr:colOff>
      <xdr:row>80</xdr:row>
      <xdr:rowOff>115824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3831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10161</xdr:rowOff>
    </xdr:from>
    <xdr:to>
      <xdr:col>36</xdr:col>
      <xdr:colOff>165100</xdr:colOff>
      <xdr:row>80</xdr:row>
      <xdr:rowOff>111761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60961</xdr:rowOff>
    </xdr:from>
    <xdr:to>
      <xdr:col>41</xdr:col>
      <xdr:colOff>50800</xdr:colOff>
      <xdr:row>80</xdr:row>
      <xdr:rowOff>115824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37769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2557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11701</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11701</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128288</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56424</xdr:rowOff>
    </xdr:from>
    <xdr:to>
      <xdr:col>24</xdr:col>
      <xdr:colOff>114300</xdr:colOff>
      <xdr:row>102</xdr:row>
      <xdr:rowOff>158024</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79301</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xdr:rowOff>
    </xdr:from>
    <xdr:to>
      <xdr:col>20</xdr:col>
      <xdr:colOff>38100</xdr:colOff>
      <xdr:row>102</xdr:row>
      <xdr:rowOff>110671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107224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754777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xdr:rowOff>
    </xdr:from>
    <xdr:to>
      <xdr:col>15</xdr:col>
      <xdr:colOff>101600</xdr:colOff>
      <xdr:row>103</xdr:row>
      <xdr:rowOff>109038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59871</xdr:rowOff>
    </xdr:from>
    <xdr:to>
      <xdr:col>19</xdr:col>
      <xdr:colOff>177800</xdr:colOff>
      <xdr:row>103</xdr:row>
      <xdr:rowOff>58238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908300" y="17547771"/>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144599</xdr:rowOff>
    </xdr:from>
    <xdr:to>
      <xdr:col>10</xdr:col>
      <xdr:colOff>165100</xdr:colOff>
      <xdr:row>103</xdr:row>
      <xdr:rowOff>74749</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23949</xdr:rowOff>
    </xdr:from>
    <xdr:to>
      <xdr:col>15</xdr:col>
      <xdr:colOff>50800</xdr:colOff>
      <xdr:row>103</xdr:row>
      <xdr:rowOff>58238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6832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71120</xdr:rowOff>
    </xdr:from>
    <xdr:to>
      <xdr:col>6</xdr:col>
      <xdr:colOff>38100</xdr:colOff>
      <xdr:row>102</xdr:row>
      <xdr:rowOff>1270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121920</xdr:rowOff>
    </xdr:from>
    <xdr:to>
      <xdr:col>10</xdr:col>
      <xdr:colOff>114300</xdr:colOff>
      <xdr:row>103</xdr:row>
      <xdr:rowOff>23949</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438370"/>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127198</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91276</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17797</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133366</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34289</xdr:rowOff>
    </xdr:from>
    <xdr:to>
      <xdr:col>55</xdr:col>
      <xdr:colOff>0</xdr:colOff>
      <xdr:row>106</xdr:row>
      <xdr:rowOff>38100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2079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8750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162561</xdr:rowOff>
    </xdr:from>
    <xdr:to>
      <xdr:col>36</xdr:col>
      <xdr:colOff>165100</xdr:colOff>
      <xdr:row>106</xdr:row>
      <xdr:rowOff>92711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38100</xdr:rowOff>
    </xdr:from>
    <xdr:to>
      <xdr:col>41</xdr:col>
      <xdr:colOff>50800</xdr:colOff>
      <xdr:row>106</xdr:row>
      <xdr:rowOff>41911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8211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80027</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80027</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83838</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57404</xdr:rowOff>
    </xdr:from>
    <xdr:to>
      <xdr:col>85</xdr:col>
      <xdr:colOff>177800</xdr:colOff>
      <xdr:row>38</xdr:row>
      <xdr:rowOff>159004</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35831</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55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98552</xdr:rowOff>
    </xdr:from>
    <xdr:to>
      <xdr:col>81</xdr:col>
      <xdr:colOff>101600</xdr:colOff>
      <xdr:row>38</xdr:row>
      <xdr:rowOff>28702</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149352</xdr:rowOff>
    </xdr:from>
    <xdr:to>
      <xdr:col>85</xdr:col>
      <xdr:colOff>127000</xdr:colOff>
      <xdr:row>38</xdr:row>
      <xdr:rowOff>108204</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49300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149352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6362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xdr:rowOff>
    </xdr:from>
    <xdr:to>
      <xdr:col>72</xdr:col>
      <xdr:colOff>38100</xdr:colOff>
      <xdr:row>36</xdr:row>
      <xdr:rowOff>110998</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60198</xdr:rowOff>
    </xdr:from>
    <xdr:to>
      <xdr:col>76</xdr:col>
      <xdr:colOff>114300</xdr:colOff>
      <xdr:row>37</xdr:row>
      <xdr:rowOff>19050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62323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105410</xdr:rowOff>
    </xdr:from>
    <xdr:to>
      <xdr:col>67</xdr:col>
      <xdr:colOff>101600</xdr:colOff>
      <xdr:row>35</xdr:row>
      <xdr:rowOff>35560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156210</xdr:rowOff>
    </xdr:from>
    <xdr:to>
      <xdr:col>71</xdr:col>
      <xdr:colOff>177800</xdr:colOff>
      <xdr:row>36</xdr:row>
      <xdr:rowOff>60198</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598551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58691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19829</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127525</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595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52087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F00-00003B020000}"/>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F00-00003D020000}"/>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F00-00003F020000}"/>
            </a:ext>
          </a:extLst>
        </xdr:cNvPr>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21624</xdr:rowOff>
    </xdr:from>
    <xdr:to>
      <xdr:col>116</xdr:col>
      <xdr:colOff>114300</xdr:colOff>
      <xdr:row>39</xdr:row>
      <xdr:rowOff>123224</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67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44501</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F00-00004B020000}"/>
            </a:ext>
          </a:extLst>
        </xdr:cNvPr>
        <xdr:cNvSpPr txBox="1"/>
      </xdr:nvSpPr>
      <xdr:spPr>
        <a:xfrm>
          <a:off x="22199600" y="65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23625</xdr:rowOff>
    </xdr:from>
    <xdr:to>
      <xdr:col>112</xdr:col>
      <xdr:colOff>38100</xdr:colOff>
      <xdr:row>39</xdr:row>
      <xdr:rowOff>125225</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67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72424</xdr:rowOff>
    </xdr:from>
    <xdr:to>
      <xdr:col>116</xdr:col>
      <xdr:colOff>63500</xdr:colOff>
      <xdr:row>39</xdr:row>
      <xdr:rowOff>74425</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1323300" y="6758974"/>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25918</xdr:rowOff>
    </xdr:from>
    <xdr:to>
      <xdr:col>107</xdr:col>
      <xdr:colOff>101600</xdr:colOff>
      <xdr:row>39</xdr:row>
      <xdr:rowOff>127518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0383500" y="67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74425</xdr:rowOff>
    </xdr:from>
    <xdr:to>
      <xdr:col>111</xdr:col>
      <xdr:colOff>177800</xdr:colOff>
      <xdr:row>39</xdr:row>
      <xdr:rowOff>76718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0434300" y="676097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26856</xdr:rowOff>
    </xdr:from>
    <xdr:to>
      <xdr:col>102</xdr:col>
      <xdr:colOff>165100</xdr:colOff>
      <xdr:row>39</xdr:row>
      <xdr:rowOff>128456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94500" y="67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76718</xdr:rowOff>
    </xdr:from>
    <xdr:to>
      <xdr:col>107</xdr:col>
      <xdr:colOff>50800</xdr:colOff>
      <xdr:row>39</xdr:row>
      <xdr:rowOff>77656</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9545300" y="6763268"/>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115815</xdr:rowOff>
    </xdr:from>
    <xdr:to>
      <xdr:col>98</xdr:col>
      <xdr:colOff>38100</xdr:colOff>
      <xdr:row>39</xdr:row>
      <xdr:rowOff>45965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66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166615</xdr:rowOff>
    </xdr:from>
    <xdr:to>
      <xdr:col>102</xdr:col>
      <xdr:colOff>114300</xdr:colOff>
      <xdr:row>39</xdr:row>
      <xdr:rowOff>77656</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656300" y="6681715"/>
          <a:ext cx="889000" cy="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141752</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11095" y="648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144045</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34795" y="648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144983</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45795" y="648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62492</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56795" y="640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122465</xdr:rowOff>
    </xdr:from>
    <xdr:to>
      <xdr:col>85</xdr:col>
      <xdr:colOff>126364</xdr:colOff>
      <xdr:row>63</xdr:row>
      <xdr:rowOff>164919</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895115"/>
          <a:ext cx="0" cy="107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69142</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67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122465</xdr:rowOff>
    </xdr:from>
    <xdr:to>
      <xdr:col>86</xdr:col>
      <xdr:colOff>25400</xdr:colOff>
      <xdr:row>57</xdr:row>
      <xdr:rowOff>122465</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89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39007</xdr:rowOff>
    </xdr:from>
    <xdr:to>
      <xdr:col>76</xdr:col>
      <xdr:colOff>165100</xdr:colOff>
      <xdr:row>59</xdr:row>
      <xdr:rowOff>140607</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96157</xdr:rowOff>
    </xdr:from>
    <xdr:to>
      <xdr:col>72</xdr:col>
      <xdr:colOff>38100</xdr:colOff>
      <xdr:row>59</xdr:row>
      <xdr:rowOff>26307</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99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153307</xdr:rowOff>
    </xdr:from>
    <xdr:to>
      <xdr:col>85</xdr:col>
      <xdr:colOff>177800</xdr:colOff>
      <xdr:row>62</xdr:row>
      <xdr:rowOff>83457</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131734</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119199</xdr:rowOff>
    </xdr:from>
    <xdr:to>
      <xdr:col>85</xdr:col>
      <xdr:colOff>127000</xdr:colOff>
      <xdr:row>62</xdr:row>
      <xdr:rowOff>32657</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1057764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130447</xdr:rowOff>
    </xdr:from>
    <xdr:to>
      <xdr:col>76</xdr:col>
      <xdr:colOff>165100</xdr:colOff>
      <xdr:row>62</xdr:row>
      <xdr:rowOff>60597</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62</xdr:row>
      <xdr:rowOff>9797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4592300" y="105776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106135</xdr:rowOff>
    </xdr:from>
    <xdr:to>
      <xdr:col>76</xdr:col>
      <xdr:colOff>114300</xdr:colOff>
      <xdr:row>62</xdr:row>
      <xdr:rowOff>9797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1056458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161472</xdr:rowOff>
    </xdr:from>
    <xdr:to>
      <xdr:col>67</xdr:col>
      <xdr:colOff>101600</xdr:colOff>
      <xdr:row>55</xdr:row>
      <xdr:rowOff>91622</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40822</xdr:rowOff>
    </xdr:from>
    <xdr:to>
      <xdr:col>71</xdr:col>
      <xdr:colOff>177800</xdr:colOff>
      <xdr:row>61</xdr:row>
      <xdr:rowOff>106135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9470572"/>
          <a:ext cx="889000" cy="109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123570</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51724</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108149</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F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F00-0000AE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F00-0000B0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F00-0000B2020000}"/>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0000000-0008-0000-0F00-0000BE020000}"/>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1" name="n_1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2" name="n_2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3" name="n_3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4" name="n_4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715" name="n_1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16" name="n_2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17" name="n_3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18" name="n_4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00000000-0008-0000-0F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2" name="【消防施設】&#10;有形固定資産減価償却率最小値テキスト">
          <a:extLst>
            <a:ext uri="{FF2B5EF4-FFF2-40B4-BE49-F238E27FC236}">
              <a16:creationId xmlns:a16="http://schemas.microsoft.com/office/drawing/2014/main" id="{00000000-0008-0000-0F00-0000E6020000}"/>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4" name="【消防施設】&#10;有形固定資産減価償却率最大値テキスト">
          <a:extLst>
            <a:ext uri="{FF2B5EF4-FFF2-40B4-BE49-F238E27FC236}">
              <a16:creationId xmlns:a16="http://schemas.microsoft.com/office/drawing/2014/main" id="{00000000-0008-0000-0F00-0000E8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0000000-0008-0000-0F00-0000EA020000}"/>
            </a:ext>
          </a:extLst>
        </xdr:cNvPr>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58165</xdr:rowOff>
    </xdr:from>
    <xdr:to>
      <xdr:col>85</xdr:col>
      <xdr:colOff>177800</xdr:colOff>
      <xdr:row>82</xdr:row>
      <xdr:rowOff>159765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6268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81042</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00000000-0008-0000-0F00-0000F6020000}"/>
            </a:ext>
          </a:extLst>
        </xdr:cNvPr>
        <xdr:cNvSpPr txBox="1"/>
      </xdr:nvSpPr>
      <xdr:spPr>
        <a:xfrm>
          <a:off x="16357600" y="139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53594</xdr:rowOff>
    </xdr:from>
    <xdr:to>
      <xdr:col>81</xdr:col>
      <xdr:colOff>101600</xdr:colOff>
      <xdr:row>82</xdr:row>
      <xdr:rowOff>155194</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5430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104394</xdr:rowOff>
    </xdr:from>
    <xdr:to>
      <xdr:col>85</xdr:col>
      <xdr:colOff>127000</xdr:colOff>
      <xdr:row>82</xdr:row>
      <xdr:rowOff>108965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5481300" y="141632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28448</xdr:rowOff>
    </xdr:from>
    <xdr:to>
      <xdr:col>76</xdr:col>
      <xdr:colOff>165100</xdr:colOff>
      <xdr:row>82</xdr:row>
      <xdr:rowOff>130048</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4541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79248</xdr:rowOff>
    </xdr:from>
    <xdr:to>
      <xdr:col>81</xdr:col>
      <xdr:colOff>50800</xdr:colOff>
      <xdr:row>82</xdr:row>
      <xdr:rowOff>104394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4592300" y="141381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154178</xdr:rowOff>
    </xdr:from>
    <xdr:to>
      <xdr:col>72</xdr:col>
      <xdr:colOff>38100</xdr:colOff>
      <xdr:row>82</xdr:row>
      <xdr:rowOff>84328</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365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33528</xdr:rowOff>
    </xdr:from>
    <xdr:to>
      <xdr:col>76</xdr:col>
      <xdr:colOff>114300</xdr:colOff>
      <xdr:row>82</xdr:row>
      <xdr:rowOff>79248</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3703300" y="1409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7874</xdr:rowOff>
    </xdr:from>
    <xdr:to>
      <xdr:col>67</xdr:col>
      <xdr:colOff>101600</xdr:colOff>
      <xdr:row>80</xdr:row>
      <xdr:rowOff>109474</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2763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58674</xdr:rowOff>
    </xdr:from>
    <xdr:to>
      <xdr:col>71</xdr:col>
      <xdr:colOff>177800</xdr:colOff>
      <xdr:row>82</xdr:row>
      <xdr:rowOff>33528</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814300" y="13774674"/>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F00-0000FF020000}"/>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F00-000000030000}"/>
            </a:ext>
          </a:extLst>
        </xdr:cNvPr>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F00-000001030000}"/>
            </a:ext>
          </a:extLst>
        </xdr:cNvPr>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F00-000002030000}"/>
            </a:ext>
          </a:extLst>
        </xdr:cNvPr>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146321</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F00-000003030000}"/>
            </a:ext>
          </a:extLst>
        </xdr:cNvPr>
        <xdr:cNvSpPr txBox="1"/>
      </xdr:nvSpPr>
      <xdr:spPr>
        <a:xfrm>
          <a:off x="15266044"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146575</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F00-000004030000}"/>
            </a:ext>
          </a:extLst>
        </xdr:cNvPr>
        <xdr:cNvSpPr txBox="1"/>
      </xdr:nvSpPr>
      <xdr:spPr>
        <a:xfrm>
          <a:off x="143897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100855</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F00-000005030000}"/>
            </a:ext>
          </a:extLst>
        </xdr:cNvPr>
        <xdr:cNvSpPr txBox="1"/>
      </xdr:nvSpPr>
      <xdr:spPr>
        <a:xfrm>
          <a:off x="135007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126001</xdr:rowOff>
    </xdr:from>
    <xdr:ext cx="405111" cy="259045"/>
    <xdr:sp macro="" textlink="">
      <xdr:nvSpPr>
        <xdr:cNvPr id="774" name="n_4mainValue【消防施設】&#10;有形固定資産減価償却率">
          <a:extLst>
            <a:ext uri="{FF2B5EF4-FFF2-40B4-BE49-F238E27FC236}">
              <a16:creationId xmlns:a16="http://schemas.microsoft.com/office/drawing/2014/main" id="{00000000-0008-0000-0F00-000006030000}"/>
            </a:ext>
          </a:extLst>
        </xdr:cNvPr>
        <xdr:cNvSpPr txBox="1"/>
      </xdr:nvSpPr>
      <xdr:spPr>
        <a:xfrm>
          <a:off x="12611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907</xdr:rowOff>
    </xdr:from>
    <xdr:to>
      <xdr:col>116</xdr:col>
      <xdr:colOff>114300</xdr:colOff>
      <xdr:row>83</xdr:row>
      <xdr:rowOff>102507</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150784</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20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907</xdr:rowOff>
    </xdr:from>
    <xdr:to>
      <xdr:col>112</xdr:col>
      <xdr:colOff>38100</xdr:colOff>
      <xdr:row>83</xdr:row>
      <xdr:rowOff>102507</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51707</xdr:rowOff>
    </xdr:from>
    <xdr:to>
      <xdr:col>116</xdr:col>
      <xdr:colOff>63500</xdr:colOff>
      <xdr:row>83</xdr:row>
      <xdr:rowOff>51707</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1323300" y="14282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907</xdr:rowOff>
    </xdr:from>
    <xdr:to>
      <xdr:col>107</xdr:col>
      <xdr:colOff>101600</xdr:colOff>
      <xdr:row>83</xdr:row>
      <xdr:rowOff>102507</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51707</xdr:rowOff>
    </xdr:from>
    <xdr:to>
      <xdr:col>111</xdr:col>
      <xdr:colOff>177800</xdr:colOff>
      <xdr:row>83</xdr:row>
      <xdr:rowOff>51707</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0434300" y="1428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51707</xdr:rowOff>
    </xdr:from>
    <xdr:to>
      <xdr:col>107</xdr:col>
      <xdr:colOff>50800</xdr:colOff>
      <xdr:row>83</xdr:row>
      <xdr:rowOff>62593</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282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11793</xdr:rowOff>
    </xdr:from>
    <xdr:to>
      <xdr:col>98</xdr:col>
      <xdr:colOff>38100</xdr:colOff>
      <xdr:row>83</xdr:row>
      <xdr:rowOff>113393</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62593</xdr:rowOff>
    </xdr:from>
    <xdr:to>
      <xdr:col>102</xdr:col>
      <xdr:colOff>114300</xdr:colOff>
      <xdr:row>83</xdr:row>
      <xdr:rowOff>62593</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656300" y="1429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93634</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93634</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110308</xdr:rowOff>
    </xdr:from>
    <xdr:to>
      <xdr:col>85</xdr:col>
      <xdr:colOff>177800</xdr:colOff>
      <xdr:row>109</xdr:row>
      <xdr:rowOff>40458</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25235</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854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105411</xdr:rowOff>
    </xdr:from>
    <xdr:to>
      <xdr:col>81</xdr:col>
      <xdr:colOff>101600</xdr:colOff>
      <xdr:row>109</xdr:row>
      <xdr:rowOff>35561</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156211</xdr:rowOff>
    </xdr:from>
    <xdr:to>
      <xdr:col>85</xdr:col>
      <xdr:colOff>127000</xdr:colOff>
      <xdr:row>108</xdr:row>
      <xdr:rowOff>161108</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5481300" y="186728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100512</xdr:rowOff>
    </xdr:from>
    <xdr:to>
      <xdr:col>76</xdr:col>
      <xdr:colOff>165100</xdr:colOff>
      <xdr:row>109</xdr:row>
      <xdr:rowOff>30662</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151312</xdr:rowOff>
    </xdr:from>
    <xdr:to>
      <xdr:col>81</xdr:col>
      <xdr:colOff>50800</xdr:colOff>
      <xdr:row>108</xdr:row>
      <xdr:rowOff>156211</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86679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93980</xdr:rowOff>
    </xdr:from>
    <xdr:to>
      <xdr:col>72</xdr:col>
      <xdr:colOff>38100</xdr:colOff>
      <xdr:row>109</xdr:row>
      <xdr:rowOff>24130</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144780</xdr:rowOff>
    </xdr:from>
    <xdr:to>
      <xdr:col>76</xdr:col>
      <xdr:colOff>114300</xdr:colOff>
      <xdr:row>108</xdr:row>
      <xdr:rowOff>151312</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8661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xdr:rowOff>
    </xdr:from>
    <xdr:to>
      <xdr:col>67</xdr:col>
      <xdr:colOff>101600</xdr:colOff>
      <xdr:row>107</xdr:row>
      <xdr:rowOff>110671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59871</xdr:rowOff>
    </xdr:from>
    <xdr:to>
      <xdr:col>71</xdr:col>
      <xdr:colOff>177800</xdr:colOff>
      <xdr:row>108</xdr:row>
      <xdr:rowOff>144780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2814300" y="18405021"/>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26688</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21789</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15257</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101798</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F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5" name="【庁舎】&#10;一人当たり面積最小値テキスト">
          <a:extLst>
            <a:ext uri="{FF2B5EF4-FFF2-40B4-BE49-F238E27FC236}">
              <a16:creationId xmlns:a16="http://schemas.microsoft.com/office/drawing/2014/main" id="{00000000-0008-0000-0F00-00009303000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7" name="【庁舎】&#10;一人当たり面積最大値テキスト">
          <a:extLst>
            <a:ext uri="{FF2B5EF4-FFF2-40B4-BE49-F238E27FC236}">
              <a16:creationId xmlns:a16="http://schemas.microsoft.com/office/drawing/2014/main" id="{00000000-0008-0000-0F00-000095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9" name="【庁舎】&#10;一人当たり面積平均値テキスト">
          <a:extLst>
            <a:ext uri="{FF2B5EF4-FFF2-40B4-BE49-F238E27FC236}">
              <a16:creationId xmlns:a16="http://schemas.microsoft.com/office/drawing/2014/main" id="{00000000-0008-0000-0F00-000097030000}"/>
            </a:ext>
          </a:extLst>
        </xdr:cNvPr>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xdr:rowOff>
    </xdr:from>
    <xdr:to>
      <xdr:col>116</xdr:col>
      <xdr:colOff>114300</xdr:colOff>
      <xdr:row>106</xdr:row>
      <xdr:rowOff>106426</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2110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154703</xdr:rowOff>
    </xdr:from>
    <xdr:ext cx="469744" cy="259045"/>
    <xdr:sp macro="" textlink="">
      <xdr:nvSpPr>
        <xdr:cNvPr id="931" name="【庁舎】&#10;一人当たり面積該当値テキスト">
          <a:extLst>
            <a:ext uri="{FF2B5EF4-FFF2-40B4-BE49-F238E27FC236}">
              <a16:creationId xmlns:a16="http://schemas.microsoft.com/office/drawing/2014/main" id="{00000000-0008-0000-0F00-0000A3030000}"/>
            </a:ext>
          </a:extLst>
        </xdr:cNvPr>
        <xdr:cNvSpPr txBox="1"/>
      </xdr:nvSpPr>
      <xdr:spPr>
        <a:xfrm>
          <a:off x="22199600"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127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55626</xdr:rowOff>
    </xdr:from>
    <xdr:to>
      <xdr:col>116</xdr:col>
      <xdr:colOff>63500</xdr:colOff>
      <xdr:row>106</xdr:row>
      <xdr:rowOff>57913</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21323300" y="182293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xdr:rowOff>
    </xdr:from>
    <xdr:to>
      <xdr:col>107</xdr:col>
      <xdr:colOff>101600</xdr:colOff>
      <xdr:row>106</xdr:row>
      <xdr:rowOff>110998</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0383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57913</xdr:rowOff>
    </xdr:from>
    <xdr:to>
      <xdr:col>111</xdr:col>
      <xdr:colOff>177800</xdr:colOff>
      <xdr:row>106</xdr:row>
      <xdr:rowOff>60198</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20434300" y="182316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xdr:rowOff>
    </xdr:from>
    <xdr:to>
      <xdr:col>102</xdr:col>
      <xdr:colOff>165100</xdr:colOff>
      <xdr:row>106</xdr:row>
      <xdr:rowOff>110998</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9494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60198</xdr:rowOff>
    </xdr:from>
    <xdr:to>
      <xdr:col>107</xdr:col>
      <xdr:colOff>50800</xdr:colOff>
      <xdr:row>106</xdr:row>
      <xdr:rowOff>60198</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a:off x="19545300" y="1823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11685</xdr:rowOff>
    </xdr:from>
    <xdr:to>
      <xdr:col>98</xdr:col>
      <xdr:colOff>38100</xdr:colOff>
      <xdr:row>106</xdr:row>
      <xdr:rowOff>113285</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8605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60198</xdr:rowOff>
    </xdr:from>
    <xdr:to>
      <xdr:col>102</xdr:col>
      <xdr:colOff>114300</xdr:colOff>
      <xdr:row>106</xdr:row>
      <xdr:rowOff>62485</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18656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40" name="n_1aveValue【庁舎】&#10;一人当たり面積">
          <a:extLst>
            <a:ext uri="{FF2B5EF4-FFF2-40B4-BE49-F238E27FC236}">
              <a16:creationId xmlns:a16="http://schemas.microsoft.com/office/drawing/2014/main" id="{00000000-0008-0000-0F00-0000AC030000}"/>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41" name="n_2aveValue【庁舎】&#10;一人当たり面積">
          <a:extLst>
            <a:ext uri="{FF2B5EF4-FFF2-40B4-BE49-F238E27FC236}">
              <a16:creationId xmlns:a16="http://schemas.microsoft.com/office/drawing/2014/main" id="{00000000-0008-0000-0F00-0000AD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2" name="n_3aveValue【庁舎】&#10;一人当たり面積">
          <a:extLst>
            <a:ext uri="{FF2B5EF4-FFF2-40B4-BE49-F238E27FC236}">
              <a16:creationId xmlns:a16="http://schemas.microsoft.com/office/drawing/2014/main" id="{00000000-0008-0000-0F00-0000AE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3" name="n_4aveValue【庁舎】&#10;一人当たり面積">
          <a:extLst>
            <a:ext uri="{FF2B5EF4-FFF2-40B4-BE49-F238E27FC236}">
              <a16:creationId xmlns:a16="http://schemas.microsoft.com/office/drawing/2014/main" id="{00000000-0008-0000-0F00-0000AF03000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99840</xdr:rowOff>
    </xdr:from>
    <xdr:ext cx="469744" cy="259045"/>
    <xdr:sp macro="" textlink="">
      <xdr:nvSpPr>
        <xdr:cNvPr id="944" name="n_1mainValue【庁舎】&#10;一人当たり面積">
          <a:extLst>
            <a:ext uri="{FF2B5EF4-FFF2-40B4-BE49-F238E27FC236}">
              <a16:creationId xmlns:a16="http://schemas.microsoft.com/office/drawing/2014/main" id="{00000000-0008-0000-0F00-0000B0030000}"/>
            </a:ext>
          </a:extLst>
        </xdr:cNvPr>
        <xdr:cNvSpPr txBox="1"/>
      </xdr:nvSpPr>
      <xdr:spPr>
        <a:xfrm>
          <a:off x="21075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102125</xdr:rowOff>
    </xdr:from>
    <xdr:ext cx="469744" cy="259045"/>
    <xdr:sp macro="" textlink="">
      <xdr:nvSpPr>
        <xdr:cNvPr id="945" name="n_2mainValue【庁舎】&#10;一人当たり面積">
          <a:extLst>
            <a:ext uri="{FF2B5EF4-FFF2-40B4-BE49-F238E27FC236}">
              <a16:creationId xmlns:a16="http://schemas.microsoft.com/office/drawing/2014/main" id="{00000000-0008-0000-0F00-0000B1030000}"/>
            </a:ext>
          </a:extLst>
        </xdr:cNvPr>
        <xdr:cNvSpPr txBox="1"/>
      </xdr:nvSpPr>
      <xdr:spPr>
        <a:xfrm>
          <a:off x="20199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102125</xdr:rowOff>
    </xdr:from>
    <xdr:ext cx="469744" cy="259045"/>
    <xdr:sp macro="" textlink="">
      <xdr:nvSpPr>
        <xdr:cNvPr id="946" name="n_3mainValue【庁舎】&#10;一人当たり面積">
          <a:extLst>
            <a:ext uri="{FF2B5EF4-FFF2-40B4-BE49-F238E27FC236}">
              <a16:creationId xmlns:a16="http://schemas.microsoft.com/office/drawing/2014/main" id="{00000000-0008-0000-0F00-0000B2030000}"/>
            </a:ext>
          </a:extLst>
        </xdr:cNvPr>
        <xdr:cNvSpPr txBox="1"/>
      </xdr:nvSpPr>
      <xdr:spPr>
        <a:xfrm>
          <a:off x="19310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104412</xdr:rowOff>
    </xdr:from>
    <xdr:ext cx="469744" cy="259045"/>
    <xdr:sp macro="" textlink="">
      <xdr:nvSpPr>
        <xdr:cNvPr id="947" name="n_4mainValue【庁舎】&#10;一人当たり面積">
          <a:extLst>
            <a:ext uri="{FF2B5EF4-FFF2-40B4-BE49-F238E27FC236}">
              <a16:creationId xmlns:a16="http://schemas.microsoft.com/office/drawing/2014/main" id="{00000000-0008-0000-0F00-0000B3030000}"/>
            </a:ext>
          </a:extLst>
        </xdr:cNvPr>
        <xdr:cNvSpPr txBox="1"/>
      </xdr:nvSpPr>
      <xdr:spPr>
        <a:xfrm>
          <a:off x="18421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F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類似団体と比べると、有形固定資産減価償却率が特に高くなっているのは庁舎で、建築後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年以上を経過しており老朽化が著しいが、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年度から新庁舎建設に向け工事着手をしており、新庁舎建設後は数値の改善が見込まれる。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一方、特に低くなっているのは体育館・プールであり、</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年度に防府市スポーツセンター体育館が完成したことが影響している。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上記の</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における当市指数は、有形固定資産額（非償却資産の土地等を含む）を基に算出されているが、当市指数を他市同様、有形固定資産額（償却資産）を基に算出した場合は以下のようになる。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】95.9</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】124,079</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115,405
114,093
189.37
56,447,251
54,338,720
1,916,811
23,927,575
42,376,584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算定基準となる市税の増などにより、基準財政収入額が増加したものの、基準財政需要額も増加したことにより、前年度と比率が同値となった。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類似団体平均と同値であるが、今後も市税収入等の歳入の確保に努める。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経常経費充当一般財源（分子）が、退職金の増などにより人件費が増加しているが、経常一般財源（分母）は地方特例交付金などの増により増加したため、経常収支比率は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％高い数値となっており、少子高齢化に伴う社会保障経費は今後も増加が予想されるため、市税収入等の一般財源の確保に努める。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165523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534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30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67</xdr:row>
      <xdr:rowOff>47837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4999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67</xdr:row>
      <xdr:rowOff>47837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16733"/>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168487</xdr:rowOff>
    </xdr:from>
    <xdr:to>
      <xdr:col>11</xdr:col>
      <xdr:colOff>82550</xdr:colOff>
      <xdr:row>67</xdr:row>
      <xdr:rowOff>98637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83414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会計年度任用職員制度の開始などによる人件費の増加や、小中学生への一人一台タブレット端末の配備などにより物件費が増加したことにより、前年度と比べ、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9,702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11,474</a:t>
          </a:r>
          <a:r>
            <a:rPr kumimoji="1" lang="ja-JP" altLang="en-US" sz="1300">
              <a:latin typeface="ＭＳ Ｐゴシック" panose="020B0600070205080204" pitchFamily="50" charset="-128"/>
              <a:ea typeface="ＭＳ Ｐゴシック" panose="020B0600070205080204" pitchFamily="50" charset="-128"/>
            </a:rPr>
            <a:t>円低い水準にはあるが、引き続き、歳出予算の計画的な執行により、歳出削減に努める。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79490</xdr:rowOff>
    </xdr:from>
    <xdr:to>
      <xdr:col>23</xdr:col>
      <xdr:colOff>133350</xdr:colOff>
      <xdr:row>81</xdr:row>
      <xdr:rowOff>75261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795490"/>
          <a:ext cx="8382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62219</xdr:rowOff>
    </xdr:from>
    <xdr:to>
      <xdr:col>19</xdr:col>
      <xdr:colOff>133350</xdr:colOff>
      <xdr:row>80</xdr:row>
      <xdr:rowOff>79490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778219"/>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62219</xdr:rowOff>
    </xdr:from>
    <xdr:to>
      <xdr:col>15</xdr:col>
      <xdr:colOff>82550</xdr:colOff>
      <xdr:row>80</xdr:row>
      <xdr:rowOff>66477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778219"/>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66477</xdr:rowOff>
    </xdr:from>
    <xdr:to>
      <xdr:col>11</xdr:col>
      <xdr:colOff>31750</xdr:colOff>
      <xdr:row>80</xdr:row>
      <xdr:rowOff>84178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782477"/>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24461</xdr:rowOff>
    </xdr:from>
    <xdr:to>
      <xdr:col>23</xdr:col>
      <xdr:colOff>184150</xdr:colOff>
      <xdr:row>81</xdr:row>
      <xdr:rowOff>126061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40988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7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28690</xdr:rowOff>
    </xdr:from>
    <xdr:to>
      <xdr:col>19</xdr:col>
      <xdr:colOff>184150</xdr:colOff>
      <xdr:row>80</xdr:row>
      <xdr:rowOff>130290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7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140467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51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11419</xdr:rowOff>
    </xdr:from>
    <xdr:to>
      <xdr:col>15</xdr:col>
      <xdr:colOff>133350</xdr:colOff>
      <xdr:row>80</xdr:row>
      <xdr:rowOff>113019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123196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49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15677</xdr:rowOff>
    </xdr:from>
    <xdr:to>
      <xdr:col>11</xdr:col>
      <xdr:colOff>82550</xdr:colOff>
      <xdr:row>80</xdr:row>
      <xdr:rowOff>117277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127454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5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33378</xdr:rowOff>
    </xdr:from>
    <xdr:to>
      <xdr:col>7</xdr:col>
      <xdr:colOff>31750</xdr:colOff>
      <xdr:row>80</xdr:row>
      <xdr:rowOff>134978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7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145155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5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％の増となっているものの、類似団体平均に比べ、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％低い水準である。</a:t>
          </a:r>
        </a:p>
        <a:p>
          <a:r>
            <a:rPr kumimoji="1" lang="ja-JP" altLang="en-US" sz="1300">
              <a:latin typeface="ＭＳ Ｐゴシック" panose="020B0600070205080204" pitchFamily="50" charset="-128"/>
              <a:ea typeface="ＭＳ Ｐゴシック" panose="020B0600070205080204" pitchFamily="50" charset="-128"/>
            </a:rPr>
            <a:t>　今後も、国や県、県内市町村等の動向を注視しながら、給与の適正化に努める。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5080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5080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7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5080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人増加し、類似団体平均に比べ、</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人高い水準となっている。引き続き、定員適正化計画に基づいて、事務の民間委託や統廃合を実施し、定員の適正化に努める。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78232</xdr:rowOff>
    </xdr:from>
    <xdr:to>
      <xdr:col>81</xdr:col>
      <xdr:colOff>44450</xdr:colOff>
      <xdr:row>62</xdr:row>
      <xdr:rowOff>83058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0813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58928</xdr:rowOff>
    </xdr:from>
    <xdr:to>
      <xdr:col>77</xdr:col>
      <xdr:colOff>44450</xdr:colOff>
      <xdr:row>62</xdr:row>
      <xdr:rowOff>78232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54102</xdr:rowOff>
    </xdr:from>
    <xdr:to>
      <xdr:col>72</xdr:col>
      <xdr:colOff>203200</xdr:colOff>
      <xdr:row>62</xdr:row>
      <xdr:rowOff>58928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54102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743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4335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27432</xdr:rowOff>
    </xdr:from>
    <xdr:to>
      <xdr:col>77</xdr:col>
      <xdr:colOff>95250</xdr:colOff>
      <xdr:row>62</xdr:row>
      <xdr:rowOff>129032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139209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8128</xdr:rowOff>
    </xdr:from>
    <xdr:to>
      <xdr:col>73</xdr:col>
      <xdr:colOff>44450</xdr:colOff>
      <xdr:row>62</xdr:row>
      <xdr:rowOff>109728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3302</xdr:rowOff>
    </xdr:from>
    <xdr:to>
      <xdr:col>68</xdr:col>
      <xdr:colOff>203200</xdr:colOff>
      <xdr:row>62</xdr:row>
      <xdr:rowOff>104902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89679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105427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％低くなっているが、今後新庁舎の建設により、公債費は増額となるため、交付税算入される地方債の活用を図り、実質的な将来負担の抑制に努める。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38</xdr:row>
      <xdr:rowOff>10281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49091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10281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4679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37</xdr:row>
      <xdr:rowOff>124278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89807</xdr:rowOff>
    </xdr:from>
    <xdr:to>
      <xdr:col>68</xdr:col>
      <xdr:colOff>152400</xdr:colOff>
      <xdr:row>37</xdr:row>
      <xdr:rowOff>124278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96460</xdr:rowOff>
    </xdr:from>
    <xdr:to>
      <xdr:col>81</xdr:col>
      <xdr:colOff>95250</xdr:colOff>
      <xdr:row>38</xdr:row>
      <xdr:rowOff>26609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112987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39007</xdr:rowOff>
    </xdr:from>
    <xdr:to>
      <xdr:col>64</xdr:col>
      <xdr:colOff>152400</xdr:colOff>
      <xdr:row>37</xdr:row>
      <xdr:rowOff>140607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150784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一般会計等に係る地方債の現在高の増加があるものの、減債基金残高の増等により充当可能基金は増加しており、前年度に引き続き、比率なしとなっている。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115,405
114,093
189.37
56,447,251
54,338,720
1,916,811
23,927,575
42,376,584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地方特例交付金の増などにより経常一般財源（分母）が増加したものの、会計年度任用職員制度の開始による物件費からの移行や、退職者数の増による退職手当の増加により、前年度に比べ、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％高くなっていることから、今後も定員適正化計画の推進等により、人件費の抑制に努める。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43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38</xdr:row>
      <xdr:rowOff>38100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4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1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158750</xdr:rowOff>
    </xdr:from>
    <xdr:to>
      <xdr:col>15</xdr:col>
      <xdr:colOff>149225</xdr:colOff>
      <xdr:row>38</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50800</xdr:rowOff>
    </xdr:from>
    <xdr:to>
      <xdr:col>11</xdr:col>
      <xdr:colOff>60325</xdr:colOff>
      <xdr:row>38</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137177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地方特例交付金の増などによる経常一般財源（分母）の増加や、会計年度任用職員制度の開始による人件費の移行などにより、前年度に比べ、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％高い水準にあるため、今後も既存事業の見直しや、より一層の経常経費の削減に努めていく。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139700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1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16</xdr:row>
      <xdr:rowOff>139700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16</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9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158750</xdr:rowOff>
    </xdr:from>
    <xdr:to>
      <xdr:col>82</xdr:col>
      <xdr:colOff>158750</xdr:colOff>
      <xdr:row>16</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165100</xdr:rowOff>
    </xdr:from>
    <xdr:to>
      <xdr:col>65</xdr:col>
      <xdr:colOff>53975</xdr:colOff>
      <xdr:row>17</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地方特例交付金の増などによる経常一般財源（分母）の増加や、児童扶養手当の支給月の減による減少により、前年度に比べ、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％高くなっていることから、市税等の経常一般財源の確保に努めるとともに、既存事業の見直し等により、上昇傾向にある社会保障経費の抑制に努める。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61</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8540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46990</xdr:rowOff>
    </xdr:from>
    <xdr:to>
      <xdr:col>19</xdr:col>
      <xdr:colOff>187325</xdr:colOff>
      <xdr:row>61</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505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46990</xdr:rowOff>
    </xdr:from>
    <xdr:to>
      <xdr:col>15</xdr:col>
      <xdr:colOff>98425</xdr:colOff>
      <xdr:row>61</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505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115570</xdr:rowOff>
    </xdr:from>
    <xdr:to>
      <xdr:col>11</xdr:col>
      <xdr:colOff>9525</xdr:colOff>
      <xdr:row>61</xdr:row>
      <xdr:rowOff>161290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31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110490</xdr:rowOff>
    </xdr:from>
    <xdr:to>
      <xdr:col>20</xdr:col>
      <xdr:colOff>38100</xdr:colOff>
      <xdr:row>62</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25417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167640</xdr:rowOff>
    </xdr:from>
    <xdr:to>
      <xdr:col>15</xdr:col>
      <xdr:colOff>149225</xdr:colOff>
      <xdr:row>61</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82567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110490</xdr:rowOff>
    </xdr:from>
    <xdr:to>
      <xdr:col>11</xdr:col>
      <xdr:colOff>60325</xdr:colOff>
      <xdr:row>62</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25417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64770</xdr:rowOff>
    </xdr:from>
    <xdr:to>
      <xdr:col>6</xdr:col>
      <xdr:colOff>171450</xdr:colOff>
      <xdr:row>59</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151147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地方特例交付金の増などにより経常一般財源（分母）が増加したものの、介護保険事業特別会計繰出金や後期高齢者医療事業特別会計繰出金などの増加により、前年度に比べ、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％高くなっていることから、今後も引き続き特別会計の健全化に努め、普通会計の負担軽減を図る。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26988</xdr:rowOff>
    </xdr:from>
    <xdr:to>
      <xdr:col>82</xdr:col>
      <xdr:colOff>107950</xdr:colOff>
      <xdr:row>61</xdr:row>
      <xdr:rowOff>55563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48543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26988</xdr:rowOff>
    </xdr:from>
    <xdr:to>
      <xdr:col>78</xdr:col>
      <xdr:colOff>69850</xdr:colOff>
      <xdr:row>61</xdr:row>
      <xdr:rowOff>41275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4854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41275</xdr:rowOff>
    </xdr:from>
    <xdr:to>
      <xdr:col>73</xdr:col>
      <xdr:colOff>180975</xdr:colOff>
      <xdr:row>61</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99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41275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14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4763</xdr:rowOff>
    </xdr:from>
    <xdr:to>
      <xdr:col>82</xdr:col>
      <xdr:colOff>158750</xdr:colOff>
      <xdr:row>61</xdr:row>
      <xdr:rowOff>106363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84790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147638</xdr:rowOff>
    </xdr:from>
    <xdr:to>
      <xdr:col>78</xdr:col>
      <xdr:colOff>120650</xdr:colOff>
      <xdr:row>61</xdr:row>
      <xdr:rowOff>77788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62565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21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161925</xdr:rowOff>
    </xdr:from>
    <xdr:to>
      <xdr:col>74</xdr:col>
      <xdr:colOff>31750</xdr:colOff>
      <xdr:row>61</xdr:row>
      <xdr:rowOff>92075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76852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161925</xdr:rowOff>
    </xdr:from>
    <xdr:to>
      <xdr:col>69</xdr:col>
      <xdr:colOff>142875</xdr:colOff>
      <xdr:row>61</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76852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地方特例交付金の増などにより経常一般財源（分母）が増加したものの、公共下水道事業繰出金などの増加により、前年度と同値となった。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66040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9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111760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0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地方特例交付金の増などによる経常一般財源（分母）の増加や、減収補てん債などの元金償還の終了により、前年度に比べ、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％低くなっているものの、今後も臨時財政対策債等の元金償還が増加していくため、今後も償還と借入のバランスを考慮し、将来への負担増とならないよう努める。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638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2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24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78</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63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地方特例交付金の増などにより経常一般財源（分母）が増加したものの、退職者数の増による退職手当の増加などにより、前年度に比べ、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％高い水準にあることから、今後も事務処理コストの抑制や公共施設等マネジメントの推進などの行政経営改革に取り組み、経常経費の抑制に努める。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78</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5321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321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78994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78994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24168</xdr:rowOff>
    </xdr:from>
    <xdr:to>
      <xdr:col>29</xdr:col>
      <xdr:colOff>127000</xdr:colOff>
      <xdr:row>18</xdr:row>
      <xdr:rowOff>71031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7893"/>
          <a:ext cx="6477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71031</xdr:rowOff>
    </xdr:from>
    <xdr:to>
      <xdr:col>26</xdr:col>
      <xdr:colOff>50800</xdr:colOff>
      <xdr:row>18</xdr:row>
      <xdr:rowOff>88233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4756"/>
          <a:ext cx="6985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87224</xdr:rowOff>
    </xdr:from>
    <xdr:to>
      <xdr:col>22</xdr:col>
      <xdr:colOff>114300</xdr:colOff>
      <xdr:row>18</xdr:row>
      <xdr:rowOff>88233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20949"/>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87224</xdr:rowOff>
    </xdr:from>
    <xdr:to>
      <xdr:col>18</xdr:col>
      <xdr:colOff>177800</xdr:colOff>
      <xdr:row>18</xdr:row>
      <xdr:rowOff>111512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0949"/>
          <a:ext cx="698500" cy="2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144818</xdr:rowOff>
    </xdr:from>
    <xdr:to>
      <xdr:col>29</xdr:col>
      <xdr:colOff>177800</xdr:colOff>
      <xdr:row>18</xdr:row>
      <xdr:rowOff>74968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116895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20231</xdr:rowOff>
    </xdr:from>
    <xdr:to>
      <xdr:col>26</xdr:col>
      <xdr:colOff>101600</xdr:colOff>
      <xdr:row>18</xdr:row>
      <xdr:rowOff>121831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106608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37433</xdr:rowOff>
    </xdr:from>
    <xdr:to>
      <xdr:col>22</xdr:col>
      <xdr:colOff>165100</xdr:colOff>
      <xdr:row>18</xdr:row>
      <xdr:rowOff>139033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123810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36424</xdr:rowOff>
    </xdr:from>
    <xdr:to>
      <xdr:col>19</xdr:col>
      <xdr:colOff>38100</xdr:colOff>
      <xdr:row>18</xdr:row>
      <xdr:rowOff>138023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122801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60712</xdr:rowOff>
    </xdr:from>
    <xdr:to>
      <xdr:col>15</xdr:col>
      <xdr:colOff>101600</xdr:colOff>
      <xdr:row>18</xdr:row>
      <xdr:rowOff>162313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147089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67656</xdr:rowOff>
    </xdr:from>
    <xdr:to>
      <xdr:col>29</xdr:col>
      <xdr:colOff>127000</xdr:colOff>
      <xdr:row>37</xdr:row>
      <xdr:rowOff>106883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92356"/>
          <a:ext cx="647700" cy="3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67656</xdr:rowOff>
    </xdr:from>
    <xdr:to>
      <xdr:col>26</xdr:col>
      <xdr:colOff>50800</xdr:colOff>
      <xdr:row>37</xdr:row>
      <xdr:rowOff>102220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92356"/>
          <a:ext cx="6985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56362</xdr:rowOff>
    </xdr:from>
    <xdr:to>
      <xdr:col>22</xdr:col>
      <xdr:colOff>114300</xdr:colOff>
      <xdr:row>37</xdr:row>
      <xdr:rowOff>102220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81062"/>
          <a:ext cx="698500" cy="4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56362</xdr:rowOff>
    </xdr:from>
    <xdr:to>
      <xdr:col>18</xdr:col>
      <xdr:colOff>177800</xdr:colOff>
      <xdr:row>37</xdr:row>
      <xdr:rowOff>188402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81062"/>
          <a:ext cx="698500" cy="13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56083</xdr:rowOff>
    </xdr:from>
    <xdr:to>
      <xdr:col>29</xdr:col>
      <xdr:colOff>177800</xdr:colOff>
      <xdr:row>37</xdr:row>
      <xdr:rowOff>157683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28160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16856</xdr:rowOff>
    </xdr:from>
    <xdr:to>
      <xdr:col>26</xdr:col>
      <xdr:colOff>101600</xdr:colOff>
      <xdr:row>37</xdr:row>
      <xdr:rowOff>118456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4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103233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51420</xdr:rowOff>
    </xdr:from>
    <xdr:to>
      <xdr:col>22</xdr:col>
      <xdr:colOff>165100</xdr:colOff>
      <xdr:row>37</xdr:row>
      <xdr:rowOff>153020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7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137797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5562</xdr:rowOff>
    </xdr:from>
    <xdr:to>
      <xdr:col>19</xdr:col>
      <xdr:colOff>38100</xdr:colOff>
      <xdr:row>37</xdr:row>
      <xdr:rowOff>107162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91939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137602</xdr:rowOff>
    </xdr:from>
    <xdr:to>
      <xdr:col>15</xdr:col>
      <xdr:colOff>101600</xdr:colOff>
      <xdr:row>37</xdr:row>
      <xdr:rowOff>239202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6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223979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4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115,405
114,093
189.37
56,447,251
54,338,720
1,916,811
23,927,575
42,376,584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10247</xdr:rowOff>
    </xdr:from>
    <xdr:to>
      <xdr:col>24</xdr:col>
      <xdr:colOff>63500</xdr:colOff>
      <xdr:row>36</xdr:row>
      <xdr:rowOff>110603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10997"/>
          <a:ext cx="838200" cy="2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66809</xdr:rowOff>
    </xdr:from>
    <xdr:to>
      <xdr:col>19</xdr:col>
      <xdr:colOff>177800</xdr:colOff>
      <xdr:row>36</xdr:row>
      <xdr:rowOff>110603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39009"/>
          <a:ext cx="889000" cy="4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66809</xdr:rowOff>
    </xdr:from>
    <xdr:to>
      <xdr:col>15</xdr:col>
      <xdr:colOff>50800</xdr:colOff>
      <xdr:row>36</xdr:row>
      <xdr:rowOff>68344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9009"/>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68344</xdr:rowOff>
    </xdr:from>
    <xdr:to>
      <xdr:col>10</xdr:col>
      <xdr:colOff>114300</xdr:colOff>
      <xdr:row>36</xdr:row>
      <xdr:rowOff>141463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40544"/>
          <a:ext cx="889000" cy="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130897</xdr:rowOff>
    </xdr:from>
    <xdr:to>
      <xdr:col>24</xdr:col>
      <xdr:colOff>114300</xdr:colOff>
      <xdr:row>35</xdr:row>
      <xdr:rowOff>61047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153774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59803</xdr:rowOff>
    </xdr:from>
    <xdr:to>
      <xdr:col>20</xdr:col>
      <xdr:colOff>38100</xdr:colOff>
      <xdr:row>36</xdr:row>
      <xdr:rowOff>161403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152530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16009</xdr:rowOff>
    </xdr:from>
    <xdr:to>
      <xdr:col>15</xdr:col>
      <xdr:colOff>101600</xdr:colOff>
      <xdr:row>36</xdr:row>
      <xdr:rowOff>117609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134136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17544</xdr:rowOff>
    </xdr:from>
    <xdr:to>
      <xdr:col>10</xdr:col>
      <xdr:colOff>165100</xdr:colOff>
      <xdr:row>36</xdr:row>
      <xdr:rowOff>119144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135671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90663</xdr:rowOff>
    </xdr:from>
    <xdr:to>
      <xdr:col>6</xdr:col>
      <xdr:colOff>38100</xdr:colOff>
      <xdr:row>37</xdr:row>
      <xdr:rowOff>20813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3128</xdr:rowOff>
    </xdr:from>
    <xdr:to>
      <xdr:col>24</xdr:col>
      <xdr:colOff>63500</xdr:colOff>
      <xdr:row>58</xdr:row>
      <xdr:rowOff>135357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7228"/>
          <a:ext cx="838200" cy="1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135357</xdr:rowOff>
    </xdr:from>
    <xdr:to>
      <xdr:col>19</xdr:col>
      <xdr:colOff>177800</xdr:colOff>
      <xdr:row>58</xdr:row>
      <xdr:rowOff>149758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7945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132156</xdr:rowOff>
    </xdr:from>
    <xdr:to>
      <xdr:col>15</xdr:col>
      <xdr:colOff>50800</xdr:colOff>
      <xdr:row>58</xdr:row>
      <xdr:rowOff>149758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7625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50219</xdr:rowOff>
    </xdr:from>
    <xdr:to>
      <xdr:col>10</xdr:col>
      <xdr:colOff>114300</xdr:colOff>
      <xdr:row>58</xdr:row>
      <xdr:rowOff>132156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94319"/>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123778</xdr:rowOff>
    </xdr:from>
    <xdr:to>
      <xdr:col>24</xdr:col>
      <xdr:colOff>114300</xdr:colOff>
      <xdr:row>58</xdr:row>
      <xdr:rowOff>53928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38705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84557</xdr:rowOff>
    </xdr:from>
    <xdr:to>
      <xdr:col>20</xdr:col>
      <xdr:colOff>38100</xdr:colOff>
      <xdr:row>59</xdr:row>
      <xdr:rowOff>14707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98958</xdr:rowOff>
    </xdr:from>
    <xdr:to>
      <xdr:col>15</xdr:col>
      <xdr:colOff>101600</xdr:colOff>
      <xdr:row>59</xdr:row>
      <xdr:rowOff>29108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20235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81356</xdr:rowOff>
    </xdr:from>
    <xdr:to>
      <xdr:col>10</xdr:col>
      <xdr:colOff>165100</xdr:colOff>
      <xdr:row>59</xdr:row>
      <xdr:rowOff>11506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170869</xdr:rowOff>
    </xdr:from>
    <xdr:to>
      <xdr:col>6</xdr:col>
      <xdr:colOff>38100</xdr:colOff>
      <xdr:row>58</xdr:row>
      <xdr:rowOff>101019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92146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42382</xdr:rowOff>
    </xdr:from>
    <xdr:to>
      <xdr:col>24</xdr:col>
      <xdr:colOff>63500</xdr:colOff>
      <xdr:row>74</xdr:row>
      <xdr:rowOff>91205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729682"/>
          <a:ext cx="8382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34544</xdr:rowOff>
    </xdr:from>
    <xdr:to>
      <xdr:col>19</xdr:col>
      <xdr:colOff>177800</xdr:colOff>
      <xdr:row>74</xdr:row>
      <xdr:rowOff>91205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721844"/>
          <a:ext cx="8890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34544</xdr:rowOff>
    </xdr:from>
    <xdr:to>
      <xdr:col>15</xdr:col>
      <xdr:colOff>50800</xdr:colOff>
      <xdr:row>74</xdr:row>
      <xdr:rowOff>77651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721844"/>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77651</xdr:rowOff>
    </xdr:from>
    <xdr:to>
      <xdr:col>10</xdr:col>
      <xdr:colOff>114300</xdr:colOff>
      <xdr:row>74</xdr:row>
      <xdr:rowOff>100348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764951"/>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163032</xdr:rowOff>
    </xdr:from>
    <xdr:to>
      <xdr:col>24</xdr:col>
      <xdr:colOff>114300</xdr:colOff>
      <xdr:row>74</xdr:row>
      <xdr:rowOff>93182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6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14459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5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40405</xdr:rowOff>
    </xdr:from>
    <xdr:to>
      <xdr:col>20</xdr:col>
      <xdr:colOff>38100</xdr:colOff>
      <xdr:row>74</xdr:row>
      <xdr:rowOff>142005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158532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5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155194</xdr:rowOff>
    </xdr:from>
    <xdr:to>
      <xdr:col>15</xdr:col>
      <xdr:colOff>101600</xdr:colOff>
      <xdr:row>74</xdr:row>
      <xdr:rowOff>85344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101871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44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26851</xdr:rowOff>
    </xdr:from>
    <xdr:to>
      <xdr:col>10</xdr:col>
      <xdr:colOff>165100</xdr:colOff>
      <xdr:row>74</xdr:row>
      <xdr:rowOff>128451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144978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4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49548</xdr:rowOff>
    </xdr:from>
    <xdr:to>
      <xdr:col>6</xdr:col>
      <xdr:colOff>38100</xdr:colOff>
      <xdr:row>74</xdr:row>
      <xdr:rowOff>151148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167675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5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145301</xdr:rowOff>
    </xdr:from>
    <xdr:to>
      <xdr:col>24</xdr:col>
      <xdr:colOff>63500</xdr:colOff>
      <xdr:row>93</xdr:row>
      <xdr:rowOff>20410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18701"/>
          <a:ext cx="8382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20410</xdr:rowOff>
    </xdr:from>
    <xdr:to>
      <xdr:col>19</xdr:col>
      <xdr:colOff>177800</xdr:colOff>
      <xdr:row>94</xdr:row>
      <xdr:rowOff>26885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65260"/>
          <a:ext cx="889000" cy="17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26885</xdr:rowOff>
    </xdr:from>
    <xdr:to>
      <xdr:col>15</xdr:col>
      <xdr:colOff>50800</xdr:colOff>
      <xdr:row>94</xdr:row>
      <xdr:rowOff>54547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43185"/>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54547</xdr:rowOff>
    </xdr:from>
    <xdr:to>
      <xdr:col>10</xdr:col>
      <xdr:colOff>114300</xdr:colOff>
      <xdr:row>94</xdr:row>
      <xdr:rowOff>143357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170847"/>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94501</xdr:rowOff>
    </xdr:from>
    <xdr:to>
      <xdr:col>24</xdr:col>
      <xdr:colOff>114300</xdr:colOff>
      <xdr:row>93</xdr:row>
      <xdr:rowOff>24651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117378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1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141060</xdr:rowOff>
    </xdr:from>
    <xdr:to>
      <xdr:col>20</xdr:col>
      <xdr:colOff>38100</xdr:colOff>
      <xdr:row>93</xdr:row>
      <xdr:rowOff>71210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87737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6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147535</xdr:rowOff>
    </xdr:from>
    <xdr:to>
      <xdr:col>15</xdr:col>
      <xdr:colOff>101600</xdr:colOff>
      <xdr:row>94</xdr:row>
      <xdr:rowOff>77685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94212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8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3747</xdr:rowOff>
    </xdr:from>
    <xdr:to>
      <xdr:col>10</xdr:col>
      <xdr:colOff>165100</xdr:colOff>
      <xdr:row>94</xdr:row>
      <xdr:rowOff>105347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121874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92557</xdr:rowOff>
    </xdr:from>
    <xdr:to>
      <xdr:col>6</xdr:col>
      <xdr:colOff>38100</xdr:colOff>
      <xdr:row>95</xdr:row>
      <xdr:rowOff>22707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39234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9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26558</xdr:rowOff>
    </xdr:from>
    <xdr:to>
      <xdr:col>55</xdr:col>
      <xdr:colOff>0</xdr:colOff>
      <xdr:row>38</xdr:row>
      <xdr:rowOff>92902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98758"/>
          <a:ext cx="838200" cy="4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92902</xdr:rowOff>
    </xdr:from>
    <xdr:to>
      <xdr:col>50</xdr:col>
      <xdr:colOff>114300</xdr:colOff>
      <xdr:row>38</xdr:row>
      <xdr:rowOff>106504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60800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101707</xdr:rowOff>
    </xdr:from>
    <xdr:to>
      <xdr:col>45</xdr:col>
      <xdr:colOff>177800</xdr:colOff>
      <xdr:row>38</xdr:row>
      <xdr:rowOff>106504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616807"/>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101707</xdr:rowOff>
    </xdr:from>
    <xdr:to>
      <xdr:col>41</xdr:col>
      <xdr:colOff>50800</xdr:colOff>
      <xdr:row>38</xdr:row>
      <xdr:rowOff>112024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16807"/>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147208</xdr:rowOff>
    </xdr:from>
    <xdr:to>
      <xdr:col>55</xdr:col>
      <xdr:colOff>50800</xdr:colOff>
      <xdr:row>36</xdr:row>
      <xdr:rowOff>77358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42102</xdr:rowOff>
    </xdr:from>
    <xdr:to>
      <xdr:col>50</xdr:col>
      <xdr:colOff>165100</xdr:colOff>
      <xdr:row>38</xdr:row>
      <xdr:rowOff>143702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5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134829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55704</xdr:rowOff>
    </xdr:from>
    <xdr:to>
      <xdr:col>46</xdr:col>
      <xdr:colOff>38100</xdr:colOff>
      <xdr:row>38</xdr:row>
      <xdr:rowOff>157304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148431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50907</xdr:rowOff>
    </xdr:from>
    <xdr:to>
      <xdr:col>41</xdr:col>
      <xdr:colOff>101600</xdr:colOff>
      <xdr:row>38</xdr:row>
      <xdr:rowOff>152507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143634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61224</xdr:rowOff>
    </xdr:from>
    <xdr:to>
      <xdr:col>36</xdr:col>
      <xdr:colOff>165100</xdr:colOff>
      <xdr:row>38</xdr:row>
      <xdr:rowOff>162824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153951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6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152364</xdr:rowOff>
    </xdr:from>
    <xdr:to>
      <xdr:col>55</xdr:col>
      <xdr:colOff>0</xdr:colOff>
      <xdr:row>58</xdr:row>
      <xdr:rowOff>104256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25014"/>
          <a:ext cx="838200" cy="1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152364</xdr:rowOff>
    </xdr:from>
    <xdr:to>
      <xdr:col>50</xdr:col>
      <xdr:colOff>114300</xdr:colOff>
      <xdr:row>58</xdr:row>
      <xdr:rowOff>68925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25014"/>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53137</xdr:rowOff>
    </xdr:from>
    <xdr:to>
      <xdr:col>45</xdr:col>
      <xdr:colOff>177800</xdr:colOff>
      <xdr:row>58</xdr:row>
      <xdr:rowOff>68925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97237"/>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37272</xdr:rowOff>
    </xdr:from>
    <xdr:to>
      <xdr:col>41</xdr:col>
      <xdr:colOff>50800</xdr:colOff>
      <xdr:row>58</xdr:row>
      <xdr:rowOff>53137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81372"/>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53456</xdr:rowOff>
    </xdr:from>
    <xdr:to>
      <xdr:col>55</xdr:col>
      <xdr:colOff>50800</xdr:colOff>
      <xdr:row>58</xdr:row>
      <xdr:rowOff>155056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139833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101564</xdr:rowOff>
    </xdr:from>
    <xdr:to>
      <xdr:col>50</xdr:col>
      <xdr:colOff>165100</xdr:colOff>
      <xdr:row>58</xdr:row>
      <xdr:rowOff>31714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22841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18125</xdr:rowOff>
    </xdr:from>
    <xdr:to>
      <xdr:col>46</xdr:col>
      <xdr:colOff>38100</xdr:colOff>
      <xdr:row>58</xdr:row>
      <xdr:rowOff>119725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110852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2337</xdr:rowOff>
    </xdr:from>
    <xdr:to>
      <xdr:col>41</xdr:col>
      <xdr:colOff>101600</xdr:colOff>
      <xdr:row>58</xdr:row>
      <xdr:rowOff>103937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95064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157922</xdr:rowOff>
    </xdr:from>
    <xdr:to>
      <xdr:col>36</xdr:col>
      <xdr:colOff>165100</xdr:colOff>
      <xdr:row>58</xdr:row>
      <xdr:rowOff>88072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79199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118962</xdr:rowOff>
    </xdr:from>
    <xdr:to>
      <xdr:col>55</xdr:col>
      <xdr:colOff>0</xdr:colOff>
      <xdr:row>78</xdr:row>
      <xdr:rowOff>120982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92062"/>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113466</xdr:rowOff>
    </xdr:from>
    <xdr:to>
      <xdr:col>50</xdr:col>
      <xdr:colOff>114300</xdr:colOff>
      <xdr:row>78</xdr:row>
      <xdr:rowOff>118962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86566"/>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104135</xdr:rowOff>
    </xdr:from>
    <xdr:to>
      <xdr:col>45</xdr:col>
      <xdr:colOff>177800</xdr:colOff>
      <xdr:row>78</xdr:row>
      <xdr:rowOff>113466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77235"/>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77530</xdr:rowOff>
    </xdr:from>
    <xdr:to>
      <xdr:col>41</xdr:col>
      <xdr:colOff>50800</xdr:colOff>
      <xdr:row>78</xdr:row>
      <xdr:rowOff>104135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50630"/>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70182</xdr:rowOff>
    </xdr:from>
    <xdr:to>
      <xdr:col>55</xdr:col>
      <xdr:colOff>50800</xdr:colOff>
      <xdr:row>79</xdr:row>
      <xdr:rowOff>332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68162</xdr:rowOff>
    </xdr:from>
    <xdr:to>
      <xdr:col>50</xdr:col>
      <xdr:colOff>165100</xdr:colOff>
      <xdr:row>78</xdr:row>
      <xdr:rowOff>169762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160889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62666</xdr:rowOff>
    </xdr:from>
    <xdr:to>
      <xdr:col>46</xdr:col>
      <xdr:colOff>38100</xdr:colOff>
      <xdr:row>78</xdr:row>
      <xdr:rowOff>164266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155393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53335</xdr:rowOff>
    </xdr:from>
    <xdr:to>
      <xdr:col>41</xdr:col>
      <xdr:colOff>101600</xdr:colOff>
      <xdr:row>78</xdr:row>
      <xdr:rowOff>154935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146062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1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26730</xdr:rowOff>
    </xdr:from>
    <xdr:to>
      <xdr:col>36</xdr:col>
      <xdr:colOff>165100</xdr:colOff>
      <xdr:row>78</xdr:row>
      <xdr:rowOff>128330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119457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117656</xdr:rowOff>
    </xdr:from>
    <xdr:to>
      <xdr:col>55</xdr:col>
      <xdr:colOff>0</xdr:colOff>
      <xdr:row>97</xdr:row>
      <xdr:rowOff>88706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33956"/>
          <a:ext cx="838200" cy="48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117656</xdr:rowOff>
    </xdr:from>
    <xdr:to>
      <xdr:col>50</xdr:col>
      <xdr:colOff>114300</xdr:colOff>
      <xdr:row>97</xdr:row>
      <xdr:rowOff>64328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33956"/>
          <a:ext cx="889000" cy="46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31866</xdr:rowOff>
    </xdr:from>
    <xdr:to>
      <xdr:col>45</xdr:col>
      <xdr:colOff>177800</xdr:colOff>
      <xdr:row>97</xdr:row>
      <xdr:rowOff>64328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62516"/>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31866</xdr:rowOff>
    </xdr:from>
    <xdr:to>
      <xdr:col>41</xdr:col>
      <xdr:colOff>50800</xdr:colOff>
      <xdr:row>97</xdr:row>
      <xdr:rowOff>47493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62516"/>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37906</xdr:rowOff>
    </xdr:from>
    <xdr:to>
      <xdr:col>55</xdr:col>
      <xdr:colOff>50800</xdr:colOff>
      <xdr:row>97</xdr:row>
      <xdr:rowOff>139506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16333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66856</xdr:rowOff>
    </xdr:from>
    <xdr:to>
      <xdr:col>50</xdr:col>
      <xdr:colOff>165100</xdr:colOff>
      <xdr:row>94</xdr:row>
      <xdr:rowOff>168456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13533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13528</xdr:rowOff>
    </xdr:from>
    <xdr:to>
      <xdr:col>46</xdr:col>
      <xdr:colOff>38100</xdr:colOff>
      <xdr:row>97</xdr:row>
      <xdr:rowOff>115128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131655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4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152516</xdr:rowOff>
    </xdr:from>
    <xdr:to>
      <xdr:col>41</xdr:col>
      <xdr:colOff>101600</xdr:colOff>
      <xdr:row>97</xdr:row>
      <xdr:rowOff>82666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73793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168143</xdr:rowOff>
    </xdr:from>
    <xdr:to>
      <xdr:col>36</xdr:col>
      <xdr:colOff>165100</xdr:colOff>
      <xdr:row>97</xdr:row>
      <xdr:rowOff>98293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89420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2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42164</xdr:rowOff>
    </xdr:from>
    <xdr:to>
      <xdr:col>85</xdr:col>
      <xdr:colOff>127000</xdr:colOff>
      <xdr:row>39</xdr:row>
      <xdr:rowOff>42811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28714"/>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41263</xdr:rowOff>
    </xdr:from>
    <xdr:to>
      <xdr:col>81</xdr:col>
      <xdr:colOff>50800</xdr:colOff>
      <xdr:row>39</xdr:row>
      <xdr:rowOff>42811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7813"/>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41263</xdr:rowOff>
    </xdr:from>
    <xdr:to>
      <xdr:col>76</xdr:col>
      <xdr:colOff>114300</xdr:colOff>
      <xdr:row>39</xdr:row>
      <xdr:rowOff>42088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7813"/>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33451</xdr:rowOff>
    </xdr:from>
    <xdr:to>
      <xdr:col>71</xdr:col>
      <xdr:colOff>177800</xdr:colOff>
      <xdr:row>39</xdr:row>
      <xdr:rowOff>42088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20001"/>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162814</xdr:rowOff>
    </xdr:from>
    <xdr:to>
      <xdr:col>85</xdr:col>
      <xdr:colOff>177800</xdr:colOff>
      <xdr:row>39</xdr:row>
      <xdr:rowOff>92964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84738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7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161913</xdr:rowOff>
    </xdr:from>
    <xdr:to>
      <xdr:col>76</xdr:col>
      <xdr:colOff>165100</xdr:colOff>
      <xdr:row>39</xdr:row>
      <xdr:rowOff>92063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83190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162738</xdr:rowOff>
    </xdr:from>
    <xdr:to>
      <xdr:col>72</xdr:col>
      <xdr:colOff>38100</xdr:colOff>
      <xdr:row>39</xdr:row>
      <xdr:rowOff>92888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84015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7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154101</xdr:rowOff>
    </xdr:from>
    <xdr:to>
      <xdr:col>67</xdr:col>
      <xdr:colOff>101600</xdr:colOff>
      <xdr:row>39</xdr:row>
      <xdr:rowOff>84251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75378</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61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66937</xdr:rowOff>
    </xdr:from>
    <xdr:to>
      <xdr:col>85</xdr:col>
      <xdr:colOff>127000</xdr:colOff>
      <xdr:row>74</xdr:row>
      <xdr:rowOff>85316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754237"/>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66937</xdr:rowOff>
    </xdr:from>
    <xdr:to>
      <xdr:col>81</xdr:col>
      <xdr:colOff>50800</xdr:colOff>
      <xdr:row>74</xdr:row>
      <xdr:rowOff>70045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754237"/>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43276</xdr:rowOff>
    </xdr:from>
    <xdr:to>
      <xdr:col>76</xdr:col>
      <xdr:colOff>114300</xdr:colOff>
      <xdr:row>74</xdr:row>
      <xdr:rowOff>70045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730576"/>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43276</xdr:rowOff>
    </xdr:from>
    <xdr:to>
      <xdr:col>71</xdr:col>
      <xdr:colOff>177800</xdr:colOff>
      <xdr:row>74</xdr:row>
      <xdr:rowOff>111994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730576"/>
          <a:ext cx="8890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34516</xdr:rowOff>
    </xdr:from>
    <xdr:to>
      <xdr:col>85</xdr:col>
      <xdr:colOff>177800</xdr:colOff>
      <xdr:row>74</xdr:row>
      <xdr:rowOff>136116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12943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0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16137</xdr:rowOff>
    </xdr:from>
    <xdr:to>
      <xdr:col>81</xdr:col>
      <xdr:colOff>101600</xdr:colOff>
      <xdr:row>74</xdr:row>
      <xdr:rowOff>117737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108864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19245</xdr:rowOff>
    </xdr:from>
    <xdr:to>
      <xdr:col>76</xdr:col>
      <xdr:colOff>165100</xdr:colOff>
      <xdr:row>74</xdr:row>
      <xdr:rowOff>120845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111972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7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163926</xdr:rowOff>
    </xdr:from>
    <xdr:to>
      <xdr:col>72</xdr:col>
      <xdr:colOff>38100</xdr:colOff>
      <xdr:row>74</xdr:row>
      <xdr:rowOff>94076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61194</xdr:rowOff>
    </xdr:from>
    <xdr:to>
      <xdr:col>67</xdr:col>
      <xdr:colOff>101600</xdr:colOff>
      <xdr:row>74</xdr:row>
      <xdr:rowOff>162794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153921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143129</xdr:rowOff>
    </xdr:from>
    <xdr:to>
      <xdr:col>85</xdr:col>
      <xdr:colOff>127000</xdr:colOff>
      <xdr:row>97</xdr:row>
      <xdr:rowOff>148386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73779"/>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61038</xdr:rowOff>
    </xdr:from>
    <xdr:to>
      <xdr:col>81</xdr:col>
      <xdr:colOff>50800</xdr:colOff>
      <xdr:row>97</xdr:row>
      <xdr:rowOff>143129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91688"/>
          <a:ext cx="889000" cy="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61038</xdr:rowOff>
    </xdr:from>
    <xdr:to>
      <xdr:col>76</xdr:col>
      <xdr:colOff>114300</xdr:colOff>
      <xdr:row>97</xdr:row>
      <xdr:rowOff>162354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91688"/>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75761</xdr:rowOff>
    </xdr:from>
    <xdr:to>
      <xdr:col>71</xdr:col>
      <xdr:colOff>177800</xdr:colOff>
      <xdr:row>97</xdr:row>
      <xdr:rowOff>162354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06411"/>
          <a:ext cx="889000" cy="8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97586</xdr:rowOff>
    </xdr:from>
    <xdr:to>
      <xdr:col>85</xdr:col>
      <xdr:colOff>177800</xdr:colOff>
      <xdr:row>98</xdr:row>
      <xdr:rowOff>27736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12513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92329</xdr:rowOff>
    </xdr:from>
    <xdr:to>
      <xdr:col>81</xdr:col>
      <xdr:colOff>101600</xdr:colOff>
      <xdr:row>98</xdr:row>
      <xdr:rowOff>22479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13606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1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10238</xdr:rowOff>
    </xdr:from>
    <xdr:to>
      <xdr:col>76</xdr:col>
      <xdr:colOff>165100</xdr:colOff>
      <xdr:row>97</xdr:row>
      <xdr:rowOff>111838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1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111554</xdr:rowOff>
    </xdr:from>
    <xdr:to>
      <xdr:col>72</xdr:col>
      <xdr:colOff>38100</xdr:colOff>
      <xdr:row>98</xdr:row>
      <xdr:rowOff>41704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32831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24961</xdr:rowOff>
    </xdr:from>
    <xdr:to>
      <xdr:col>67</xdr:col>
      <xdr:colOff>101600</xdr:colOff>
      <xdr:row>97</xdr:row>
      <xdr:rowOff>126561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117688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24747</xdr:rowOff>
    </xdr:from>
    <xdr:to>
      <xdr:col>116</xdr:col>
      <xdr:colOff>63500</xdr:colOff>
      <xdr:row>39</xdr:row>
      <xdr:rowOff>44124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11297"/>
          <a:ext cx="8382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13970</xdr:rowOff>
    </xdr:from>
    <xdr:to>
      <xdr:col>111</xdr:col>
      <xdr:colOff>177800</xdr:colOff>
      <xdr:row>39</xdr:row>
      <xdr:rowOff>44124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00520"/>
          <a:ext cx="889000" cy="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13970</xdr:rowOff>
    </xdr:from>
    <xdr:to>
      <xdr:col>107</xdr:col>
      <xdr:colOff>50800</xdr:colOff>
      <xdr:row>39</xdr:row>
      <xdr:rowOff>28012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00520"/>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28012</xdr:rowOff>
    </xdr:from>
    <xdr:to>
      <xdr:col>102</xdr:col>
      <xdr:colOff>114300</xdr:colOff>
      <xdr:row>39</xdr:row>
      <xdr:rowOff>34653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14562"/>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145397</xdr:rowOff>
    </xdr:from>
    <xdr:to>
      <xdr:col>116</xdr:col>
      <xdr:colOff>114300</xdr:colOff>
      <xdr:row>39</xdr:row>
      <xdr:rowOff>75547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60324</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7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164774</xdr:rowOff>
    </xdr:from>
    <xdr:to>
      <xdr:col>112</xdr:col>
      <xdr:colOff>38100</xdr:colOff>
      <xdr:row>39</xdr:row>
      <xdr:rowOff>94924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86051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134620</xdr:rowOff>
    </xdr:from>
    <xdr:to>
      <xdr:col>107</xdr:col>
      <xdr:colOff>101600</xdr:colOff>
      <xdr:row>39</xdr:row>
      <xdr:rowOff>64770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55897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148662</xdr:rowOff>
    </xdr:from>
    <xdr:to>
      <xdr:col>102</xdr:col>
      <xdr:colOff>165100</xdr:colOff>
      <xdr:row>39</xdr:row>
      <xdr:rowOff>78812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69939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75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155303</xdr:rowOff>
    </xdr:from>
    <xdr:to>
      <xdr:col>98</xdr:col>
      <xdr:colOff>38100</xdr:colOff>
      <xdr:row>39</xdr:row>
      <xdr:rowOff>85453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76580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63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117240</xdr:rowOff>
    </xdr:from>
    <xdr:to>
      <xdr:col>116</xdr:col>
      <xdr:colOff>63500</xdr:colOff>
      <xdr:row>56</xdr:row>
      <xdr:rowOff>137757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718440"/>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137757</xdr:rowOff>
    </xdr:from>
    <xdr:to>
      <xdr:col>111</xdr:col>
      <xdr:colOff>177800</xdr:colOff>
      <xdr:row>57</xdr:row>
      <xdr:rowOff>2483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738957"/>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2483</xdr:rowOff>
    </xdr:from>
    <xdr:to>
      <xdr:col>107</xdr:col>
      <xdr:colOff>50800</xdr:colOff>
      <xdr:row>57</xdr:row>
      <xdr:rowOff>10426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775133"/>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10426</xdr:rowOff>
    </xdr:from>
    <xdr:to>
      <xdr:col>102</xdr:col>
      <xdr:colOff>114300</xdr:colOff>
      <xdr:row>57</xdr:row>
      <xdr:rowOff>20600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783076"/>
          <a:ext cx="889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66440</xdr:rowOff>
    </xdr:from>
    <xdr:to>
      <xdr:col>116</xdr:col>
      <xdr:colOff>114300</xdr:colOff>
      <xdr:row>56</xdr:row>
      <xdr:rowOff>168040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6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44867</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6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86957</xdr:rowOff>
    </xdr:from>
    <xdr:to>
      <xdr:col>112</xdr:col>
      <xdr:colOff>38100</xdr:colOff>
      <xdr:row>57</xdr:row>
      <xdr:rowOff>17107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6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78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123133</xdr:rowOff>
    </xdr:from>
    <xdr:to>
      <xdr:col>107</xdr:col>
      <xdr:colOff>101600</xdr:colOff>
      <xdr:row>57</xdr:row>
      <xdr:rowOff>53283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44410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8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131076</xdr:rowOff>
    </xdr:from>
    <xdr:to>
      <xdr:col>102</xdr:col>
      <xdr:colOff>165100</xdr:colOff>
      <xdr:row>57</xdr:row>
      <xdr:rowOff>61226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52353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8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141250</xdr:rowOff>
    </xdr:from>
    <xdr:to>
      <xdr:col>98</xdr:col>
      <xdr:colOff>38100</xdr:colOff>
      <xdr:row>57</xdr:row>
      <xdr:rowOff>71400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62527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8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72911</xdr:rowOff>
    </xdr:from>
    <xdr:to>
      <xdr:col>116</xdr:col>
      <xdr:colOff>63500</xdr:colOff>
      <xdr:row>72</xdr:row>
      <xdr:rowOff>134938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417311"/>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134938</xdr:rowOff>
    </xdr:from>
    <xdr:to>
      <xdr:col>111</xdr:col>
      <xdr:colOff>177800</xdr:colOff>
      <xdr:row>73</xdr:row>
      <xdr:rowOff>8560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479338"/>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8560</xdr:rowOff>
    </xdr:from>
    <xdr:to>
      <xdr:col>107</xdr:col>
      <xdr:colOff>50800</xdr:colOff>
      <xdr:row>73</xdr:row>
      <xdr:rowOff>19723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2441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19723</xdr:rowOff>
    </xdr:from>
    <xdr:to>
      <xdr:col>102</xdr:col>
      <xdr:colOff>114300</xdr:colOff>
      <xdr:row>73</xdr:row>
      <xdr:rowOff>44945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535573"/>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22111</xdr:rowOff>
    </xdr:from>
    <xdr:to>
      <xdr:col>116</xdr:col>
      <xdr:colOff>114300</xdr:colOff>
      <xdr:row>72</xdr:row>
      <xdr:rowOff>123711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3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44988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2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84138</xdr:rowOff>
    </xdr:from>
    <xdr:to>
      <xdr:col>112</xdr:col>
      <xdr:colOff>38100</xdr:colOff>
      <xdr:row>73</xdr:row>
      <xdr:rowOff>14288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129210</xdr:rowOff>
    </xdr:from>
    <xdr:to>
      <xdr:col>107</xdr:col>
      <xdr:colOff>101600</xdr:colOff>
      <xdr:row>73</xdr:row>
      <xdr:rowOff>59360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4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50487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5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140373</xdr:rowOff>
    </xdr:from>
    <xdr:to>
      <xdr:col>102</xdr:col>
      <xdr:colOff>165100</xdr:colOff>
      <xdr:row>73</xdr:row>
      <xdr:rowOff>70523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61650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165595</xdr:rowOff>
    </xdr:from>
    <xdr:to>
      <xdr:col>98</xdr:col>
      <xdr:colOff>38100</xdr:colOff>
      <xdr:row>73</xdr:row>
      <xdr:rowOff>95745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86872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470,852</a:t>
          </a:r>
          <a:r>
            <a:rPr kumimoji="1" lang="ja-JP" altLang="en-US" sz="1300">
              <a:latin typeface="ＭＳ Ｐゴシック" panose="020B0600070205080204" pitchFamily="50" charset="-128"/>
              <a:ea typeface="ＭＳ Ｐゴシック" panose="020B0600070205080204" pitchFamily="50" charset="-128"/>
            </a:rPr>
            <a:t>円となっている。歳出の主な構成項目である補助費等については、住民一人あたり、</a:t>
          </a:r>
          <a:r>
            <a:rPr kumimoji="1" lang="en-US" altLang="ja-JP" sz="1300">
              <a:latin typeface="ＭＳ Ｐゴシック" panose="020B0600070205080204" pitchFamily="50" charset="-128"/>
              <a:ea typeface="ＭＳ Ｐゴシック" panose="020B0600070205080204" pitchFamily="50" charset="-128"/>
            </a:rPr>
            <a:t>139,696</a:t>
          </a:r>
          <a:r>
            <a:rPr kumimoji="1" lang="ja-JP" altLang="en-US" sz="1300">
              <a:latin typeface="ＭＳ Ｐゴシック" panose="020B0600070205080204" pitchFamily="50" charset="-128"/>
              <a:ea typeface="ＭＳ Ｐゴシック" panose="020B0600070205080204" pitchFamily="50" charset="-128"/>
            </a:rPr>
            <a:t>円となっており、特別定額給付金事業の実施による増加などにより、前年度に比べ</a:t>
          </a:r>
          <a:r>
            <a:rPr kumimoji="1" lang="en-US" altLang="ja-JP" sz="1300">
              <a:latin typeface="ＭＳ Ｐゴシック" panose="020B0600070205080204" pitchFamily="50" charset="-128"/>
              <a:ea typeface="ＭＳ Ｐゴシック" panose="020B0600070205080204" pitchFamily="50" charset="-128"/>
            </a:rPr>
            <a:t>107,413</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10,872</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63,714</a:t>
          </a:r>
          <a:r>
            <a:rPr kumimoji="1" lang="ja-JP" altLang="en-US" sz="1300">
              <a:latin typeface="ＭＳ Ｐゴシック" panose="020B0600070205080204" pitchFamily="50" charset="-128"/>
              <a:ea typeface="ＭＳ Ｐゴシック" panose="020B0600070205080204" pitchFamily="50" charset="-128"/>
            </a:rPr>
            <a:t>円となっており、退職者数の増による退職手当の増加などにより、前年度に比べ</a:t>
          </a:r>
          <a:r>
            <a:rPr kumimoji="1" lang="en-US" altLang="ja-JP" sz="1300">
              <a:latin typeface="ＭＳ Ｐゴシック" panose="020B0600070205080204" pitchFamily="50" charset="-128"/>
              <a:ea typeface="ＭＳ Ｐゴシック" panose="020B0600070205080204" pitchFamily="50" charset="-128"/>
            </a:rPr>
            <a:t>8,323</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円増加しており、類似団体平均と比べた場合も、</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少子高齢化に伴う社会保障経費の増加が見込まれるだけでなく、防災拠点ともなる市庁舎の早期建替をはじめとした老朽化した施設への対応など、市民の安心・安全の確保に向けた取り組みも積極的に進める必要があり、歳出のさらなる増加が見込まれるため、選択と集中により効果的な施策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展開し、将来にわたり構持続可能な行財政基盤の構築を推進していく。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115,405
114,093
189.37
56,447,251
54,338,720
1,916,811
23,927,575
42,376,584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49349</xdr:rowOff>
    </xdr:from>
    <xdr:to>
      <xdr:col>24</xdr:col>
      <xdr:colOff>63500</xdr:colOff>
      <xdr:row>35</xdr:row>
      <xdr:rowOff>22678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78649"/>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22678</xdr:rowOff>
    </xdr:from>
    <xdr:to>
      <xdr:col>19</xdr:col>
      <xdr:colOff>177800</xdr:colOff>
      <xdr:row>35</xdr:row>
      <xdr:rowOff>58601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234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58601</xdr:rowOff>
    </xdr:from>
    <xdr:to>
      <xdr:col>15</xdr:col>
      <xdr:colOff>50800</xdr:colOff>
      <xdr:row>35</xdr:row>
      <xdr:rowOff>80373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935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80373</xdr:rowOff>
    </xdr:from>
    <xdr:to>
      <xdr:col>10</xdr:col>
      <xdr:colOff>114300</xdr:colOff>
      <xdr:row>35</xdr:row>
      <xdr:rowOff>103233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811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169999</xdr:rowOff>
    </xdr:from>
    <xdr:to>
      <xdr:col>24</xdr:col>
      <xdr:colOff>114300</xdr:colOff>
      <xdr:row>34</xdr:row>
      <xdr:rowOff>100149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21426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143328</xdr:rowOff>
    </xdr:from>
    <xdr:to>
      <xdr:col>20</xdr:col>
      <xdr:colOff>38100</xdr:colOff>
      <xdr:row>35</xdr:row>
      <xdr:rowOff>73478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90005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7801</xdr:rowOff>
    </xdr:from>
    <xdr:to>
      <xdr:col>15</xdr:col>
      <xdr:colOff>101600</xdr:colOff>
      <xdr:row>35</xdr:row>
      <xdr:rowOff>109401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125928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29573</xdr:rowOff>
    </xdr:from>
    <xdr:to>
      <xdr:col>10</xdr:col>
      <xdr:colOff>165100</xdr:colOff>
      <xdr:row>35</xdr:row>
      <xdr:rowOff>131173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122300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52433</xdr:rowOff>
    </xdr:from>
    <xdr:to>
      <xdr:col>6</xdr:col>
      <xdr:colOff>38100</xdr:colOff>
      <xdr:row>35</xdr:row>
      <xdr:rowOff>154033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145160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4925</xdr:rowOff>
    </xdr:from>
    <xdr:to>
      <xdr:col>24</xdr:col>
      <xdr:colOff>63500</xdr:colOff>
      <xdr:row>59</xdr:row>
      <xdr:rowOff>7402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34675"/>
          <a:ext cx="838200" cy="68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84718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171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7402</xdr:rowOff>
    </xdr:from>
    <xdr:to>
      <xdr:col>19</xdr:col>
      <xdr:colOff>177800</xdr:colOff>
      <xdr:row>59</xdr:row>
      <xdr:rowOff>109472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22952"/>
          <a:ext cx="8890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109472</xdr:rowOff>
    </xdr:from>
    <xdr:to>
      <xdr:col>15</xdr:col>
      <xdr:colOff>50800</xdr:colOff>
      <xdr:row>59</xdr:row>
      <xdr:rowOff>136134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25022"/>
          <a:ext cx="889000" cy="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127455</xdr:rowOff>
    </xdr:from>
    <xdr:to>
      <xdr:col>10</xdr:col>
      <xdr:colOff>114300</xdr:colOff>
      <xdr:row>59</xdr:row>
      <xdr:rowOff>136134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43005"/>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125575</xdr:rowOff>
    </xdr:from>
    <xdr:to>
      <xdr:col>24</xdr:col>
      <xdr:colOff>114300</xdr:colOff>
      <xdr:row>55</xdr:row>
      <xdr:rowOff>55725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40502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9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128052</xdr:rowOff>
    </xdr:from>
    <xdr:to>
      <xdr:col>20</xdr:col>
      <xdr:colOff>38100</xdr:colOff>
      <xdr:row>59</xdr:row>
      <xdr:rowOff>58202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49329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6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58672</xdr:rowOff>
    </xdr:from>
    <xdr:to>
      <xdr:col>15</xdr:col>
      <xdr:colOff>101600</xdr:colOff>
      <xdr:row>59</xdr:row>
      <xdr:rowOff>160272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151399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6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85334</xdr:rowOff>
    </xdr:from>
    <xdr:to>
      <xdr:col>10</xdr:col>
      <xdr:colOff>165100</xdr:colOff>
      <xdr:row>60</xdr:row>
      <xdr:rowOff>15484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2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6611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9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76655</xdr:rowOff>
    </xdr:from>
    <xdr:to>
      <xdr:col>6</xdr:col>
      <xdr:colOff>38100</xdr:colOff>
      <xdr:row>60</xdr:row>
      <xdr:rowOff>6805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169382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14908</xdr:rowOff>
    </xdr:from>
    <xdr:to>
      <xdr:col>24</xdr:col>
      <xdr:colOff>63500</xdr:colOff>
      <xdr:row>75</xdr:row>
      <xdr:rowOff>93294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73658"/>
          <a:ext cx="838200" cy="7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93294</xdr:rowOff>
    </xdr:from>
    <xdr:to>
      <xdr:col>19</xdr:col>
      <xdr:colOff>177800</xdr:colOff>
      <xdr:row>76</xdr:row>
      <xdr:rowOff>41173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52044"/>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41173</xdr:rowOff>
    </xdr:from>
    <xdr:to>
      <xdr:col>15</xdr:col>
      <xdr:colOff>50800</xdr:colOff>
      <xdr:row>76</xdr:row>
      <xdr:rowOff>77110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71373"/>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18473</xdr:rowOff>
    </xdr:from>
    <xdr:to>
      <xdr:col>10</xdr:col>
      <xdr:colOff>114300</xdr:colOff>
      <xdr:row>76</xdr:row>
      <xdr:rowOff>77110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48673"/>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135558</xdr:rowOff>
    </xdr:from>
    <xdr:to>
      <xdr:col>24</xdr:col>
      <xdr:colOff>114300</xdr:colOff>
      <xdr:row>75</xdr:row>
      <xdr:rowOff>65708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158435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42494</xdr:rowOff>
    </xdr:from>
    <xdr:to>
      <xdr:col>20</xdr:col>
      <xdr:colOff>38100</xdr:colOff>
      <xdr:row>75</xdr:row>
      <xdr:rowOff>144094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160621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161823</xdr:rowOff>
    </xdr:from>
    <xdr:to>
      <xdr:col>15</xdr:col>
      <xdr:colOff>101600</xdr:colOff>
      <xdr:row>76</xdr:row>
      <xdr:rowOff>91973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108500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9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26310</xdr:rowOff>
    </xdr:from>
    <xdr:to>
      <xdr:col>10</xdr:col>
      <xdr:colOff>165100</xdr:colOff>
      <xdr:row>76</xdr:row>
      <xdr:rowOff>127910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139123</xdr:rowOff>
    </xdr:from>
    <xdr:to>
      <xdr:col>6</xdr:col>
      <xdr:colOff>38100</xdr:colOff>
      <xdr:row>76</xdr:row>
      <xdr:rowOff>69273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85800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7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53355</xdr:rowOff>
    </xdr:from>
    <xdr:to>
      <xdr:col>24</xdr:col>
      <xdr:colOff>63500</xdr:colOff>
      <xdr:row>98</xdr:row>
      <xdr:rowOff>123568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55455"/>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105279</xdr:rowOff>
    </xdr:from>
    <xdr:to>
      <xdr:col>19</xdr:col>
      <xdr:colOff>177800</xdr:colOff>
      <xdr:row>98</xdr:row>
      <xdr:rowOff>123568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0737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105279</xdr:rowOff>
    </xdr:from>
    <xdr:to>
      <xdr:col>15</xdr:col>
      <xdr:colOff>50800</xdr:colOff>
      <xdr:row>98</xdr:row>
      <xdr:rowOff>126343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07379"/>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126343</xdr:rowOff>
    </xdr:from>
    <xdr:to>
      <xdr:col>10</xdr:col>
      <xdr:colOff>114300</xdr:colOff>
      <xdr:row>98</xdr:row>
      <xdr:rowOff>129054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28443"/>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2555</xdr:rowOff>
    </xdr:from>
    <xdr:to>
      <xdr:col>24</xdr:col>
      <xdr:colOff>114300</xdr:colOff>
      <xdr:row>98</xdr:row>
      <xdr:rowOff>104155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88932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72768</xdr:rowOff>
    </xdr:from>
    <xdr:to>
      <xdr:col>20</xdr:col>
      <xdr:colOff>38100</xdr:colOff>
      <xdr:row>99</xdr:row>
      <xdr:rowOff>2918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165495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54479</xdr:rowOff>
    </xdr:from>
    <xdr:to>
      <xdr:col>15</xdr:col>
      <xdr:colOff>101600</xdr:colOff>
      <xdr:row>98</xdr:row>
      <xdr:rowOff>156079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147206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75543</xdr:rowOff>
    </xdr:from>
    <xdr:to>
      <xdr:col>10</xdr:col>
      <xdr:colOff>165100</xdr:colOff>
      <xdr:row>99</xdr:row>
      <xdr:rowOff>5693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168270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78254</xdr:rowOff>
    </xdr:from>
    <xdr:to>
      <xdr:col>6</xdr:col>
      <xdr:colOff>38100</xdr:colOff>
      <xdr:row>99</xdr:row>
      <xdr:rowOff>8404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170981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170698</xdr:rowOff>
    </xdr:from>
    <xdr:to>
      <xdr:col>55</xdr:col>
      <xdr:colOff>0</xdr:colOff>
      <xdr:row>38</xdr:row>
      <xdr:rowOff>3820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14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133848</xdr:rowOff>
    </xdr:from>
    <xdr:to>
      <xdr:col>50</xdr:col>
      <xdr:colOff>114300</xdr:colOff>
      <xdr:row>38</xdr:row>
      <xdr:rowOff>3820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77498"/>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131287</xdr:rowOff>
    </xdr:from>
    <xdr:to>
      <xdr:col>45</xdr:col>
      <xdr:colOff>177800</xdr:colOff>
      <xdr:row>37</xdr:row>
      <xdr:rowOff>133848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74937"/>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131287</xdr:rowOff>
    </xdr:from>
    <xdr:to>
      <xdr:col>41</xdr:col>
      <xdr:colOff>50800</xdr:colOff>
      <xdr:row>38</xdr:row>
      <xdr:rowOff>4369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74937"/>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119898</xdr:rowOff>
    </xdr:from>
    <xdr:to>
      <xdr:col>55</xdr:col>
      <xdr:colOff>50800</xdr:colOff>
      <xdr:row>38</xdr:row>
      <xdr:rowOff>50048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98325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4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124470</xdr:rowOff>
    </xdr:from>
    <xdr:to>
      <xdr:col>50</xdr:col>
      <xdr:colOff>165100</xdr:colOff>
      <xdr:row>38</xdr:row>
      <xdr:rowOff>54620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45747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5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83048</xdr:rowOff>
    </xdr:from>
    <xdr:to>
      <xdr:col>46</xdr:col>
      <xdr:colOff>38100</xdr:colOff>
      <xdr:row>38</xdr:row>
      <xdr:rowOff>13198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4325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5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80487</xdr:rowOff>
    </xdr:from>
    <xdr:to>
      <xdr:col>41</xdr:col>
      <xdr:colOff>101600</xdr:colOff>
      <xdr:row>38</xdr:row>
      <xdr:rowOff>10637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1764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5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125019</xdr:rowOff>
    </xdr:from>
    <xdr:to>
      <xdr:col>36</xdr:col>
      <xdr:colOff>165100</xdr:colOff>
      <xdr:row>38</xdr:row>
      <xdr:rowOff>55169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46296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6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108496</xdr:rowOff>
    </xdr:from>
    <xdr:to>
      <xdr:col>55</xdr:col>
      <xdr:colOff>0</xdr:colOff>
      <xdr:row>57</xdr:row>
      <xdr:rowOff>120178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81146"/>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109844</xdr:rowOff>
    </xdr:from>
    <xdr:to>
      <xdr:col>50</xdr:col>
      <xdr:colOff>114300</xdr:colOff>
      <xdr:row>57</xdr:row>
      <xdr:rowOff>120178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82494"/>
          <a:ext cx="889000" cy="1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97432</xdr:rowOff>
    </xdr:from>
    <xdr:to>
      <xdr:col>45</xdr:col>
      <xdr:colOff>177800</xdr:colOff>
      <xdr:row>57</xdr:row>
      <xdr:rowOff>109844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70082"/>
          <a:ext cx="889000" cy="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69245</xdr:rowOff>
    </xdr:from>
    <xdr:to>
      <xdr:col>41</xdr:col>
      <xdr:colOff>50800</xdr:colOff>
      <xdr:row>57</xdr:row>
      <xdr:rowOff>97432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41895"/>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57696</xdr:rowOff>
    </xdr:from>
    <xdr:to>
      <xdr:col>55</xdr:col>
      <xdr:colOff>50800</xdr:colOff>
      <xdr:row>57</xdr:row>
      <xdr:rowOff>159296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80573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69378</xdr:rowOff>
    </xdr:from>
    <xdr:to>
      <xdr:col>50</xdr:col>
      <xdr:colOff>165100</xdr:colOff>
      <xdr:row>57</xdr:row>
      <xdr:rowOff>170978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162105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3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59044</xdr:rowOff>
    </xdr:from>
    <xdr:to>
      <xdr:col>46</xdr:col>
      <xdr:colOff>38100</xdr:colOff>
      <xdr:row>57</xdr:row>
      <xdr:rowOff>160644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5721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6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46632</xdr:rowOff>
    </xdr:from>
    <xdr:to>
      <xdr:col>41</xdr:col>
      <xdr:colOff>101600</xdr:colOff>
      <xdr:row>57</xdr:row>
      <xdr:rowOff>148232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164759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5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18445</xdr:rowOff>
    </xdr:from>
    <xdr:to>
      <xdr:col>36</xdr:col>
      <xdr:colOff>165100</xdr:colOff>
      <xdr:row>57</xdr:row>
      <xdr:rowOff>120045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136572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98964</xdr:rowOff>
    </xdr:from>
    <xdr:to>
      <xdr:col>55</xdr:col>
      <xdr:colOff>0</xdr:colOff>
      <xdr:row>75</xdr:row>
      <xdr:rowOff>111491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786264"/>
          <a:ext cx="838200" cy="18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111491</xdr:rowOff>
    </xdr:from>
    <xdr:to>
      <xdr:col>50</xdr:col>
      <xdr:colOff>114300</xdr:colOff>
      <xdr:row>76</xdr:row>
      <xdr:rowOff>83922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70241"/>
          <a:ext cx="8890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56490</xdr:rowOff>
    </xdr:from>
    <xdr:to>
      <xdr:col>45</xdr:col>
      <xdr:colOff>177800</xdr:colOff>
      <xdr:row>76</xdr:row>
      <xdr:rowOff>83922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866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56490</xdr:rowOff>
    </xdr:from>
    <xdr:to>
      <xdr:col>41</xdr:col>
      <xdr:colOff>50800</xdr:colOff>
      <xdr:row>76</xdr:row>
      <xdr:rowOff>114508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8669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48164</xdr:rowOff>
    </xdr:from>
    <xdr:to>
      <xdr:col>55</xdr:col>
      <xdr:colOff>50800</xdr:colOff>
      <xdr:row>74</xdr:row>
      <xdr:rowOff>149764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71041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60691</xdr:rowOff>
    </xdr:from>
    <xdr:to>
      <xdr:col>50</xdr:col>
      <xdr:colOff>165100</xdr:colOff>
      <xdr:row>75</xdr:row>
      <xdr:rowOff>162291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7368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33122</xdr:rowOff>
    </xdr:from>
    <xdr:to>
      <xdr:col>46</xdr:col>
      <xdr:colOff>38100</xdr:colOff>
      <xdr:row>76</xdr:row>
      <xdr:rowOff>134722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125849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1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5690</xdr:rowOff>
    </xdr:from>
    <xdr:to>
      <xdr:col>41</xdr:col>
      <xdr:colOff>101600</xdr:colOff>
      <xdr:row>76</xdr:row>
      <xdr:rowOff>107290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98417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1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63708</xdr:rowOff>
    </xdr:from>
    <xdr:to>
      <xdr:col>36</xdr:col>
      <xdr:colOff>165100</xdr:colOff>
      <xdr:row>76</xdr:row>
      <xdr:rowOff>165308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156435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1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162325</xdr:rowOff>
    </xdr:from>
    <xdr:to>
      <xdr:col>55</xdr:col>
      <xdr:colOff>0</xdr:colOff>
      <xdr:row>98</xdr:row>
      <xdr:rowOff>168909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64425"/>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164960</xdr:rowOff>
    </xdr:from>
    <xdr:to>
      <xdr:col>50</xdr:col>
      <xdr:colOff>114300</xdr:colOff>
      <xdr:row>98</xdr:row>
      <xdr:rowOff>168909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67060"/>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158361</xdr:rowOff>
    </xdr:from>
    <xdr:to>
      <xdr:col>45</xdr:col>
      <xdr:colOff>177800</xdr:colOff>
      <xdr:row>98</xdr:row>
      <xdr:rowOff>164960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60461"/>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158361</xdr:rowOff>
    </xdr:from>
    <xdr:to>
      <xdr:col>41</xdr:col>
      <xdr:colOff>50800</xdr:colOff>
      <xdr:row>98</xdr:row>
      <xdr:rowOff>168690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60461"/>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111525</xdr:rowOff>
    </xdr:from>
    <xdr:to>
      <xdr:col>55</xdr:col>
      <xdr:colOff>50800</xdr:colOff>
      <xdr:row>99</xdr:row>
      <xdr:rowOff>41675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118109</xdr:rowOff>
    </xdr:from>
    <xdr:to>
      <xdr:col>50</xdr:col>
      <xdr:colOff>165100</xdr:colOff>
      <xdr:row>99</xdr:row>
      <xdr:rowOff>48259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39386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114160</xdr:rowOff>
    </xdr:from>
    <xdr:to>
      <xdr:col>46</xdr:col>
      <xdr:colOff>38100</xdr:colOff>
      <xdr:row>99</xdr:row>
      <xdr:rowOff>44310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35437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107561</xdr:rowOff>
    </xdr:from>
    <xdr:to>
      <xdr:col>41</xdr:col>
      <xdr:colOff>101600</xdr:colOff>
      <xdr:row>99</xdr:row>
      <xdr:rowOff>37711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28838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117890</xdr:rowOff>
    </xdr:from>
    <xdr:to>
      <xdr:col>36</xdr:col>
      <xdr:colOff>165100</xdr:colOff>
      <xdr:row>99</xdr:row>
      <xdr:rowOff>48040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39167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103353</xdr:rowOff>
    </xdr:from>
    <xdr:to>
      <xdr:col>85</xdr:col>
      <xdr:colOff>127000</xdr:colOff>
      <xdr:row>38</xdr:row>
      <xdr:rowOff>24562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47003"/>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24562</xdr:rowOff>
    </xdr:from>
    <xdr:to>
      <xdr:col>81</xdr:col>
      <xdr:colOff>50800</xdr:colOff>
      <xdr:row>38</xdr:row>
      <xdr:rowOff>82474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96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68758</xdr:rowOff>
    </xdr:from>
    <xdr:to>
      <xdr:col>76</xdr:col>
      <xdr:colOff>114300</xdr:colOff>
      <xdr:row>38</xdr:row>
      <xdr:rowOff>82474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838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68758</xdr:rowOff>
    </xdr:from>
    <xdr:to>
      <xdr:col>71</xdr:col>
      <xdr:colOff>177800</xdr:colOff>
      <xdr:row>38</xdr:row>
      <xdr:rowOff>87350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3858"/>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52553</xdr:rowOff>
    </xdr:from>
    <xdr:to>
      <xdr:col>85</xdr:col>
      <xdr:colOff>177800</xdr:colOff>
      <xdr:row>37</xdr:row>
      <xdr:rowOff>154153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30980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145212</xdr:rowOff>
    </xdr:from>
    <xdr:to>
      <xdr:col>81</xdr:col>
      <xdr:colOff>101600</xdr:colOff>
      <xdr:row>38</xdr:row>
      <xdr:rowOff>75361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66489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31674</xdr:rowOff>
    </xdr:from>
    <xdr:to>
      <xdr:col>76</xdr:col>
      <xdr:colOff>165100</xdr:colOff>
      <xdr:row>38</xdr:row>
      <xdr:rowOff>133274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124401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17958</xdr:rowOff>
    </xdr:from>
    <xdr:to>
      <xdr:col>72</xdr:col>
      <xdr:colOff>38100</xdr:colOff>
      <xdr:row>38</xdr:row>
      <xdr:rowOff>119558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110685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36550</xdr:rowOff>
    </xdr:from>
    <xdr:to>
      <xdr:col>67</xdr:col>
      <xdr:colOff>101600</xdr:colOff>
      <xdr:row>38</xdr:row>
      <xdr:rowOff>138150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129277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122235</xdr:rowOff>
    </xdr:from>
    <xdr:to>
      <xdr:col>85</xdr:col>
      <xdr:colOff>127000</xdr:colOff>
      <xdr:row>58</xdr:row>
      <xdr:rowOff>76126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23435"/>
          <a:ext cx="838200" cy="29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122235</xdr:rowOff>
    </xdr:from>
    <xdr:to>
      <xdr:col>81</xdr:col>
      <xdr:colOff>50800</xdr:colOff>
      <xdr:row>57</xdr:row>
      <xdr:rowOff>137368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23435"/>
          <a:ext cx="889000" cy="1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85385</xdr:rowOff>
    </xdr:from>
    <xdr:to>
      <xdr:col>76</xdr:col>
      <xdr:colOff>114300</xdr:colOff>
      <xdr:row>57</xdr:row>
      <xdr:rowOff>137368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8035"/>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28784</xdr:rowOff>
    </xdr:from>
    <xdr:to>
      <xdr:col>71</xdr:col>
      <xdr:colOff>177800</xdr:colOff>
      <xdr:row>57</xdr:row>
      <xdr:rowOff>85385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01434"/>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25326</xdr:rowOff>
    </xdr:from>
    <xdr:to>
      <xdr:col>85</xdr:col>
      <xdr:colOff>177800</xdr:colOff>
      <xdr:row>58</xdr:row>
      <xdr:rowOff>126926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4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71435</xdr:rowOff>
    </xdr:from>
    <xdr:to>
      <xdr:col>81</xdr:col>
      <xdr:colOff>101600</xdr:colOff>
      <xdr:row>57</xdr:row>
      <xdr:rowOff>1585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18112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86568</xdr:rowOff>
    </xdr:from>
    <xdr:to>
      <xdr:col>76</xdr:col>
      <xdr:colOff>165100</xdr:colOff>
      <xdr:row>58</xdr:row>
      <xdr:rowOff>16718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33245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34585</xdr:rowOff>
    </xdr:from>
    <xdr:to>
      <xdr:col>72</xdr:col>
      <xdr:colOff>38100</xdr:colOff>
      <xdr:row>57</xdr:row>
      <xdr:rowOff>136185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152712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8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149434</xdr:rowOff>
    </xdr:from>
    <xdr:to>
      <xdr:col>67</xdr:col>
      <xdr:colOff>101600</xdr:colOff>
      <xdr:row>57</xdr:row>
      <xdr:rowOff>79584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96111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42163</xdr:rowOff>
    </xdr:from>
    <xdr:to>
      <xdr:col>85</xdr:col>
      <xdr:colOff>127000</xdr:colOff>
      <xdr:row>79</xdr:row>
      <xdr:rowOff>42811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86713"/>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41263</xdr:rowOff>
    </xdr:from>
    <xdr:to>
      <xdr:col>81</xdr:col>
      <xdr:colOff>50800</xdr:colOff>
      <xdr:row>79</xdr:row>
      <xdr:rowOff>42811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5813"/>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41263</xdr:rowOff>
    </xdr:from>
    <xdr:to>
      <xdr:col>76</xdr:col>
      <xdr:colOff>114300</xdr:colOff>
      <xdr:row>79</xdr:row>
      <xdr:rowOff>42087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8581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33452</xdr:rowOff>
    </xdr:from>
    <xdr:to>
      <xdr:col>71</xdr:col>
      <xdr:colOff>177800</xdr:colOff>
      <xdr:row>79</xdr:row>
      <xdr:rowOff>42087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78002"/>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162813</xdr:rowOff>
    </xdr:from>
    <xdr:to>
      <xdr:col>85</xdr:col>
      <xdr:colOff>177800</xdr:colOff>
      <xdr:row>79</xdr:row>
      <xdr:rowOff>92963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84738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2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161913</xdr:rowOff>
    </xdr:from>
    <xdr:to>
      <xdr:col>76</xdr:col>
      <xdr:colOff>165100</xdr:colOff>
      <xdr:row>79</xdr:row>
      <xdr:rowOff>92063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83190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162737</xdr:rowOff>
    </xdr:from>
    <xdr:to>
      <xdr:col>72</xdr:col>
      <xdr:colOff>38100</xdr:colOff>
      <xdr:row>79</xdr:row>
      <xdr:rowOff>92887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84014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2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154102</xdr:rowOff>
    </xdr:from>
    <xdr:to>
      <xdr:col>67</xdr:col>
      <xdr:colOff>101600</xdr:colOff>
      <xdr:row>79</xdr:row>
      <xdr:rowOff>84252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75379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9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66937</xdr:rowOff>
    </xdr:from>
    <xdr:to>
      <xdr:col>85</xdr:col>
      <xdr:colOff>127000</xdr:colOff>
      <xdr:row>94</xdr:row>
      <xdr:rowOff>85316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183237"/>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66937</xdr:rowOff>
    </xdr:from>
    <xdr:to>
      <xdr:col>81</xdr:col>
      <xdr:colOff>50800</xdr:colOff>
      <xdr:row>94</xdr:row>
      <xdr:rowOff>70045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183237"/>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43276</xdr:rowOff>
    </xdr:from>
    <xdr:to>
      <xdr:col>76</xdr:col>
      <xdr:colOff>114300</xdr:colOff>
      <xdr:row>94</xdr:row>
      <xdr:rowOff>70045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159576"/>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43276</xdr:rowOff>
    </xdr:from>
    <xdr:to>
      <xdr:col>71</xdr:col>
      <xdr:colOff>177800</xdr:colOff>
      <xdr:row>94</xdr:row>
      <xdr:rowOff>111993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159576"/>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34516</xdr:rowOff>
    </xdr:from>
    <xdr:to>
      <xdr:col>85</xdr:col>
      <xdr:colOff>177800</xdr:colOff>
      <xdr:row>94</xdr:row>
      <xdr:rowOff>136116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12943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2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16137</xdr:rowOff>
    </xdr:from>
    <xdr:to>
      <xdr:col>81</xdr:col>
      <xdr:colOff>101600</xdr:colOff>
      <xdr:row>94</xdr:row>
      <xdr:rowOff>117737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108864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2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19245</xdr:rowOff>
    </xdr:from>
    <xdr:to>
      <xdr:col>76</xdr:col>
      <xdr:colOff>165100</xdr:colOff>
      <xdr:row>94</xdr:row>
      <xdr:rowOff>120845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111972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2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163926</xdr:rowOff>
    </xdr:from>
    <xdr:to>
      <xdr:col>72</xdr:col>
      <xdr:colOff>38100</xdr:colOff>
      <xdr:row>94</xdr:row>
      <xdr:rowOff>94076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1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85203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61193</xdr:rowOff>
    </xdr:from>
    <xdr:to>
      <xdr:col>67</xdr:col>
      <xdr:colOff>101600</xdr:colOff>
      <xdr:row>94</xdr:row>
      <xdr:rowOff>162793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1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153920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総務費は、特別定額給付金事業の実施による増加などにより住民一人あたりのコストは前年度に比べ、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90,325</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8,364</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商工費は、事業者支援などの新型コロナウイルス感染症対策への経費の増により住民一人あたりのコストは前年度に比べ、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4,024</a:t>
          </a:r>
          <a:r>
            <a:rPr kumimoji="1" lang="ja-JP" altLang="en-US" sz="1300">
              <a:latin typeface="ＭＳ Ｐゴシック" panose="020B0600070205080204" pitchFamily="50" charset="-128"/>
              <a:ea typeface="ＭＳ Ｐゴシック" panose="020B0600070205080204" pitchFamily="50" charset="-128"/>
            </a:rPr>
            <a:t>円増加し、類似団体平均と比べた場合も、</a:t>
          </a:r>
          <a:r>
            <a:rPr kumimoji="1" lang="en-US" altLang="ja-JP" sz="1300">
              <a:latin typeface="ＭＳ Ｐゴシック" panose="020B0600070205080204" pitchFamily="50" charset="-128"/>
              <a:ea typeface="ＭＳ Ｐゴシック" panose="020B0600070205080204" pitchFamily="50" charset="-128"/>
            </a:rPr>
            <a:t>1,414</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教育費は、勝間小学校改築事業や小中学校空調設備整備事業の皆減により、住民一人あたりのコストは前年度に比べ、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12,983</a:t>
          </a:r>
          <a:r>
            <a:rPr kumimoji="1" lang="ja-JP" altLang="en-US" sz="1300">
              <a:latin typeface="ＭＳ Ｐゴシック" panose="020B0600070205080204" pitchFamily="50" charset="-128"/>
              <a:ea typeface="ＭＳ Ｐゴシック" panose="020B0600070205080204" pitchFamily="50" charset="-128"/>
            </a:rPr>
            <a:t>円減少し、類似団体平均と比べた場合も、</a:t>
          </a:r>
          <a:r>
            <a:rPr kumimoji="1" lang="en-US" altLang="ja-JP" sz="1300">
              <a:latin typeface="ＭＳ Ｐゴシック" panose="020B0600070205080204" pitchFamily="50" charset="-128"/>
              <a:ea typeface="ＭＳ Ｐゴシック" panose="020B0600070205080204" pitchFamily="50" charset="-128"/>
            </a:rPr>
            <a:t>13,362</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公債費は、減収補てん債などにおける元金償還の終了により、住民一人あたりのコストは前年度に比べ、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円減少し、類似団体平均と比べた場合も、</a:t>
          </a:r>
          <a:r>
            <a:rPr kumimoji="1" lang="en-US" altLang="ja-JP" sz="1300">
              <a:latin typeface="ＭＳ Ｐゴシック" panose="020B0600070205080204" pitchFamily="50" charset="-128"/>
              <a:ea typeface="ＭＳ Ｐゴシック" panose="020B0600070205080204" pitchFamily="50" charset="-128"/>
            </a:rPr>
            <a:t>4,029</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今後も、選択と集中により効果的な施策を展開し、将来にわたり構持続可能な行財政基盤の構築を推進していく。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人市民税の減や新型コロナウイルス感染症への対策経費の増があったものの、国の臨時交付金や減収補てん債を最大限活用したことから、実質単年度収支が黒字となり、標準財政規模に対する実質単年度収支の比率は前年度に比べ</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今後も引き続き、経常経費を含め事業の見直し等を行い、実質単年度収支の改善に努める。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全ての会計において黒字となっており、本市全体では、</a:t>
          </a:r>
          <a:r>
            <a:rPr kumimoji="1" lang="en-US" altLang="ja-JP" sz="1400">
              <a:latin typeface="ＭＳ ゴシック" pitchFamily="49" charset="-128"/>
              <a:ea typeface="ＭＳ ゴシック" pitchFamily="49" charset="-128"/>
            </a:rPr>
            <a:t>30.09</a:t>
          </a:r>
          <a:r>
            <a:rPr kumimoji="1" lang="ja-JP" altLang="en-US" sz="1400">
              <a:latin typeface="ＭＳ ゴシック" pitchFamily="49" charset="-128"/>
              <a:ea typeface="ＭＳ ゴシック" pitchFamily="49" charset="-128"/>
            </a:rPr>
            <a:t>％の黒字で、前年度に比べ、</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％高くなっている。</a:t>
          </a:r>
        </a:p>
        <a:p>
          <a:r>
            <a:rPr kumimoji="1" lang="ja-JP" altLang="en-US" sz="1400">
              <a:latin typeface="ＭＳ ゴシック" pitchFamily="49" charset="-128"/>
              <a:ea typeface="ＭＳ ゴシック" pitchFamily="49" charset="-128"/>
            </a:rPr>
            <a:t>　早期健全化基準である</a:t>
          </a:r>
          <a:r>
            <a:rPr kumimoji="1" lang="en-US" altLang="ja-JP" sz="1400">
              <a:latin typeface="ＭＳ ゴシック" pitchFamily="49" charset="-128"/>
              <a:ea typeface="ＭＳ ゴシック" pitchFamily="49" charset="-128"/>
            </a:rPr>
            <a:t>17.16</a:t>
          </a:r>
          <a:r>
            <a:rPr kumimoji="1" lang="ja-JP" altLang="en-US" sz="1400">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93" t="s">
        <v>81</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 thickBot="1" x14ac:dyDescent="0.25">
      <c r="B2" s="182" t="s">
        <v>82</v>
      </c>
      <c r="C2" s="182"/>
      <c r="D2" s="183"/>
    </row>
    <row r="3" spans="1:119" ht="18.75" customHeight="1" thickBot="1" x14ac:dyDescent="0.25">
      <c r="A3" s="181"/>
      <c r="B3" s="394" t="s">
        <v>83</v>
      </c>
      <c r="C3" s="395"/>
      <c r="D3" s="395"/>
      <c r="E3" s="396"/>
      <c r="F3" s="396"/>
      <c r="G3" s="396"/>
      <c r="H3" s="396"/>
      <c r="I3" s="396"/>
      <c r="J3" s="396"/>
      <c r="K3" s="396"/>
      <c r="L3" s="396" t="s">
        <v>84</v>
      </c>
      <c r="M3" s="396"/>
      <c r="N3" s="396"/>
      <c r="O3" s="396"/>
      <c r="P3" s="396"/>
      <c r="Q3" s="396"/>
      <c r="R3" s="403"/>
      <c r="S3" s="403"/>
      <c r="T3" s="403"/>
      <c r="U3" s="403"/>
      <c r="V3" s="404"/>
      <c r="W3" s="378" t="s">
        <v>85</v>
      </c>
      <c r="X3" s="379"/>
      <c r="Y3" s="379"/>
      <c r="Z3" s="379"/>
      <c r="AA3" s="379"/>
      <c r="AB3" s="395"/>
      <c r="AC3" s="403" t="s">
        <v>86</v>
      </c>
      <c r="AD3" s="379"/>
      <c r="AE3" s="379"/>
      <c r="AF3" s="379"/>
      <c r="AG3" s="379"/>
      <c r="AH3" s="379"/>
      <c r="AI3" s="379"/>
      <c r="AJ3" s="379"/>
      <c r="AK3" s="379"/>
      <c r="AL3" s="380"/>
      <c r="AM3" s="378" t="s">
        <v>87</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88</v>
      </c>
      <c r="BO3" s="379"/>
      <c r="BP3" s="379"/>
      <c r="BQ3" s="379"/>
      <c r="BR3" s="379"/>
      <c r="BS3" s="379"/>
      <c r="BT3" s="379"/>
      <c r="BU3" s="380"/>
      <c r="BV3" s="378" t="s">
        <v>89</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90</v>
      </c>
      <c r="CU3" s="379"/>
      <c r="CV3" s="379"/>
      <c r="CW3" s="379"/>
      <c r="CX3" s="379"/>
      <c r="CY3" s="379"/>
      <c r="CZ3" s="379"/>
      <c r="DA3" s="380"/>
      <c r="DB3" s="378" t="s">
        <v>91</v>
      </c>
      <c r="DC3" s="379"/>
      <c r="DD3" s="379"/>
      <c r="DE3" s="379"/>
      <c r="DF3" s="379"/>
      <c r="DG3" s="379"/>
      <c r="DH3" s="379"/>
      <c r="DI3" s="380"/>
    </row>
    <row r="4" spans="1:119" ht="18.75" customHeight="1" x14ac:dyDescent="0.2">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92</v>
      </c>
      <c r="AZ4" s="382"/>
      <c r="BA4" s="382"/>
      <c r="BB4" s="382"/>
      <c r="BC4" s="382"/>
      <c r="BD4" s="382"/>
      <c r="BE4" s="382"/>
      <c r="BF4" s="382"/>
      <c r="BG4" s="382"/>
      <c r="BH4" s="382"/>
      <c r="BI4" s="382"/>
      <c r="BJ4" s="382"/>
      <c r="BK4" s="382"/>
      <c r="BL4" s="382"/>
      <c r="BM4" s="383"/>
      <c r="BN4" s="384">
        <v>56447251</v>
      </c>
      <c r="BO4" s="385"/>
      <c r="BP4" s="385"/>
      <c r="BQ4" s="385"/>
      <c r="BR4" s="385"/>
      <c r="BS4" s="385"/>
      <c r="BT4" s="385"/>
      <c r="BU4" s="386"/>
      <c r="BV4" s="384">
        <v>45302164</v>
      </c>
      <c r="BW4" s="385"/>
      <c r="BX4" s="385"/>
      <c r="BY4" s="385"/>
      <c r="BZ4" s="385"/>
      <c r="CA4" s="385"/>
      <c r="CB4" s="385"/>
      <c r="CC4" s="386"/>
      <c r="CD4" s="387" t="s">
        <v>93</v>
      </c>
      <c r="CE4" s="388"/>
      <c r="CF4" s="388"/>
      <c r="CG4" s="388"/>
      <c r="CH4" s="388"/>
      <c r="CI4" s="388"/>
      <c r="CJ4" s="388"/>
      <c r="CK4" s="388"/>
      <c r="CL4" s="388"/>
      <c r="CM4" s="388"/>
      <c r="CN4" s="388"/>
      <c r="CO4" s="388"/>
      <c r="CP4" s="388"/>
      <c r="CQ4" s="388"/>
      <c r="CR4" s="388"/>
      <c r="CS4" s="389"/>
      <c r="CT4" s="390">
        <v>8</v>
      </c>
      <c r="CU4" s="391"/>
      <c r="CV4" s="391"/>
      <c r="CW4" s="391"/>
      <c r="CX4" s="391"/>
      <c r="CY4" s="391"/>
      <c r="CZ4" s="391"/>
      <c r="DA4" s="392"/>
      <c r="DB4" s="390">
        <v>4.4000000000000004</v>
      </c>
      <c r="DC4" s="391"/>
      <c r="DD4" s="391"/>
      <c r="DE4" s="391"/>
      <c r="DF4" s="391"/>
      <c r="DG4" s="391"/>
      <c r="DH4" s="391"/>
      <c r="DI4" s="392"/>
    </row>
    <row r="5" spans="1:119" ht="18.75" customHeight="1" x14ac:dyDescent="0.2">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94</v>
      </c>
      <c r="AN5" s="451"/>
      <c r="AO5" s="451"/>
      <c r="AP5" s="451"/>
      <c r="AQ5" s="451"/>
      <c r="AR5" s="451"/>
      <c r="AS5" s="451"/>
      <c r="AT5" s="452"/>
      <c r="AU5" s="453" t="s">
        <v>95</v>
      </c>
      <c r="AV5" s="454"/>
      <c r="AW5" s="454"/>
      <c r="AX5" s="454"/>
      <c r="AY5" s="455" t="s">
        <v>96</v>
      </c>
      <c r="AZ5" s="456"/>
      <c r="BA5" s="456"/>
      <c r="BB5" s="456"/>
      <c r="BC5" s="456"/>
      <c r="BD5" s="456"/>
      <c r="BE5" s="456"/>
      <c r="BF5" s="456"/>
      <c r="BG5" s="456"/>
      <c r="BH5" s="456"/>
      <c r="BI5" s="456"/>
      <c r="BJ5" s="456"/>
      <c r="BK5" s="456"/>
      <c r="BL5" s="456"/>
      <c r="BM5" s="457"/>
      <c r="BN5" s="421">
        <v>54338720</v>
      </c>
      <c r="BO5" s="422"/>
      <c r="BP5" s="422"/>
      <c r="BQ5" s="422"/>
      <c r="BR5" s="422"/>
      <c r="BS5" s="422"/>
      <c r="BT5" s="422"/>
      <c r="BU5" s="423"/>
      <c r="BV5" s="421">
        <v>44122643</v>
      </c>
      <c r="BW5" s="422"/>
      <c r="BX5" s="422"/>
      <c r="BY5" s="422"/>
      <c r="BZ5" s="422"/>
      <c r="CA5" s="422"/>
      <c r="CB5" s="422"/>
      <c r="CC5" s="423"/>
      <c r="CD5" s="424" t="s">
        <v>97</v>
      </c>
      <c r="CE5" s="425"/>
      <c r="CF5" s="425"/>
      <c r="CG5" s="425"/>
      <c r="CH5" s="425"/>
      <c r="CI5" s="425"/>
      <c r="CJ5" s="425"/>
      <c r="CK5" s="425"/>
      <c r="CL5" s="425"/>
      <c r="CM5" s="425"/>
      <c r="CN5" s="425"/>
      <c r="CO5" s="425"/>
      <c r="CP5" s="425"/>
      <c r="CQ5" s="425"/>
      <c r="CR5" s="425"/>
      <c r="CS5" s="426"/>
      <c r="CT5" s="418">
        <v>95.7</v>
      </c>
      <c r="CU5" s="419"/>
      <c r="CV5" s="419"/>
      <c r="CW5" s="419"/>
      <c r="CX5" s="419"/>
      <c r="CY5" s="419"/>
      <c r="CZ5" s="419"/>
      <c r="DA5" s="420"/>
      <c r="DB5" s="418">
        <v>96.4</v>
      </c>
      <c r="DC5" s="419"/>
      <c r="DD5" s="419"/>
      <c r="DE5" s="419"/>
      <c r="DF5" s="419"/>
      <c r="DG5" s="419"/>
      <c r="DH5" s="419"/>
      <c r="DI5" s="420"/>
    </row>
    <row r="6" spans="1:119" ht="18.75" customHeight="1" x14ac:dyDescent="0.2">
      <c r="A6" s="181"/>
      <c r="B6" s="427" t="s">
        <v>98</v>
      </c>
      <c r="C6" s="428"/>
      <c r="D6" s="428"/>
      <c r="E6" s="429"/>
      <c r="F6" s="429"/>
      <c r="G6" s="429"/>
      <c r="H6" s="429"/>
      <c r="I6" s="429"/>
      <c r="J6" s="429"/>
      <c r="K6" s="429"/>
      <c r="L6" s="429" t="s">
        <v>99</v>
      </c>
      <c r="M6" s="429"/>
      <c r="N6" s="429"/>
      <c r="O6" s="429"/>
      <c r="P6" s="429"/>
      <c r="Q6" s="429"/>
      <c r="R6" s="433"/>
      <c r="S6" s="433"/>
      <c r="T6" s="433"/>
      <c r="U6" s="433"/>
      <c r="V6" s="434"/>
      <c r="W6" s="437" t="s">
        <v>100</v>
      </c>
      <c r="X6" s="438"/>
      <c r="Y6" s="438"/>
      <c r="Z6" s="438"/>
      <c r="AA6" s="438"/>
      <c r="AB6" s="428"/>
      <c r="AC6" s="441" t="s">
        <v>101</v>
      </c>
      <c r="AD6" s="442"/>
      <c r="AE6" s="442"/>
      <c r="AF6" s="442"/>
      <c r="AG6" s="442"/>
      <c r="AH6" s="442"/>
      <c r="AI6" s="442"/>
      <c r="AJ6" s="442"/>
      <c r="AK6" s="442"/>
      <c r="AL6" s="443"/>
      <c r="AM6" s="450" t="s">
        <v>102</v>
      </c>
      <c r="AN6" s="451"/>
      <c r="AO6" s="451"/>
      <c r="AP6" s="451"/>
      <c r="AQ6" s="451"/>
      <c r="AR6" s="451"/>
      <c r="AS6" s="451"/>
      <c r="AT6" s="452"/>
      <c r="AU6" s="453" t="s">
        <v>103</v>
      </c>
      <c r="AV6" s="454"/>
      <c r="AW6" s="454"/>
      <c r="AX6" s="454"/>
      <c r="AY6" s="455" t="s">
        <v>104</v>
      </c>
      <c r="AZ6" s="456"/>
      <c r="BA6" s="456"/>
      <c r="BB6" s="456"/>
      <c r="BC6" s="456"/>
      <c r="BD6" s="456"/>
      <c r="BE6" s="456"/>
      <c r="BF6" s="456"/>
      <c r="BG6" s="456"/>
      <c r="BH6" s="456"/>
      <c r="BI6" s="456"/>
      <c r="BJ6" s="456"/>
      <c r="BK6" s="456"/>
      <c r="BL6" s="456"/>
      <c r="BM6" s="457"/>
      <c r="BN6" s="421">
        <v>2108531</v>
      </c>
      <c r="BO6" s="422"/>
      <c r="BP6" s="422"/>
      <c r="BQ6" s="422"/>
      <c r="BR6" s="422"/>
      <c r="BS6" s="422"/>
      <c r="BT6" s="422"/>
      <c r="BU6" s="423"/>
      <c r="BV6" s="421">
        <v>1179521</v>
      </c>
      <c r="BW6" s="422"/>
      <c r="BX6" s="422"/>
      <c r="BY6" s="422"/>
      <c r="BZ6" s="422"/>
      <c r="CA6" s="422"/>
      <c r="CB6" s="422"/>
      <c r="CC6" s="423"/>
      <c r="CD6" s="424" t="s">
        <v>105</v>
      </c>
      <c r="CE6" s="425"/>
      <c r="CF6" s="425"/>
      <c r="CG6" s="425"/>
      <c r="CH6" s="425"/>
      <c r="CI6" s="425"/>
      <c r="CJ6" s="425"/>
      <c r="CK6" s="425"/>
      <c r="CL6" s="425"/>
      <c r="CM6" s="425"/>
      <c r="CN6" s="425"/>
      <c r="CO6" s="425"/>
      <c r="CP6" s="425"/>
      <c r="CQ6" s="425"/>
      <c r="CR6" s="425"/>
      <c r="CS6" s="426"/>
      <c r="CT6" s="458">
        <v>103</v>
      </c>
      <c r="CU6" s="459"/>
      <c r="CV6" s="459"/>
      <c r="CW6" s="459"/>
      <c r="CX6" s="459"/>
      <c r="CY6" s="459"/>
      <c r="CZ6" s="459"/>
      <c r="DA6" s="460"/>
      <c r="DB6" s="458">
        <v>103.3</v>
      </c>
      <c r="DC6" s="459"/>
      <c r="DD6" s="459"/>
      <c r="DE6" s="459"/>
      <c r="DF6" s="459"/>
      <c r="DG6" s="459"/>
      <c r="DH6" s="459"/>
      <c r="DI6" s="460"/>
    </row>
    <row r="7" spans="1:119" ht="18.75" customHeight="1" x14ac:dyDescent="0.2">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106</v>
      </c>
      <c r="AN7" s="451"/>
      <c r="AO7" s="451"/>
      <c r="AP7" s="451"/>
      <c r="AQ7" s="451"/>
      <c r="AR7" s="451"/>
      <c r="AS7" s="451"/>
      <c r="AT7" s="452"/>
      <c r="AU7" s="453" t="s">
        <v>107</v>
      </c>
      <c r="AV7" s="454"/>
      <c r="AW7" s="454"/>
      <c r="AX7" s="454"/>
      <c r="AY7" s="455" t="s">
        <v>108</v>
      </c>
      <c r="AZ7" s="456"/>
      <c r="BA7" s="456"/>
      <c r="BB7" s="456"/>
      <c r="BC7" s="456"/>
      <c r="BD7" s="456"/>
      <c r="BE7" s="456"/>
      <c r="BF7" s="456"/>
      <c r="BG7" s="456"/>
      <c r="BH7" s="456"/>
      <c r="BI7" s="456"/>
      <c r="BJ7" s="456"/>
      <c r="BK7" s="456"/>
      <c r="BL7" s="456"/>
      <c r="BM7" s="457"/>
      <c r="BN7" s="421">
        <v>191720</v>
      </c>
      <c r="BO7" s="422"/>
      <c r="BP7" s="422"/>
      <c r="BQ7" s="422"/>
      <c r="BR7" s="422"/>
      <c r="BS7" s="422"/>
      <c r="BT7" s="422"/>
      <c r="BU7" s="423"/>
      <c r="BV7" s="421">
        <v>139836</v>
      </c>
      <c r="BW7" s="422"/>
      <c r="BX7" s="422"/>
      <c r="BY7" s="422"/>
      <c r="BZ7" s="422"/>
      <c r="CA7" s="422"/>
      <c r="CB7" s="422"/>
      <c r="CC7" s="423"/>
      <c r="CD7" s="424" t="s">
        <v>109</v>
      </c>
      <c r="CE7" s="425"/>
      <c r="CF7" s="425"/>
      <c r="CG7" s="425"/>
      <c r="CH7" s="425"/>
      <c r="CI7" s="425"/>
      <c r="CJ7" s="425"/>
      <c r="CK7" s="425"/>
      <c r="CL7" s="425"/>
      <c r="CM7" s="425"/>
      <c r="CN7" s="425"/>
      <c r="CO7" s="425"/>
      <c r="CP7" s="425"/>
      <c r="CQ7" s="425"/>
      <c r="CR7" s="425"/>
      <c r="CS7" s="426"/>
      <c r="CT7" s="421">
        <v>23927575</v>
      </c>
      <c r="CU7" s="422"/>
      <c r="CV7" s="422"/>
      <c r="CW7" s="422"/>
      <c r="CX7" s="422"/>
      <c r="CY7" s="422"/>
      <c r="CZ7" s="422"/>
      <c r="DA7" s="423"/>
      <c r="DB7" s="421">
        <v>23382520</v>
      </c>
      <c r="DC7" s="422"/>
      <c r="DD7" s="422"/>
      <c r="DE7" s="422"/>
      <c r="DF7" s="422"/>
      <c r="DG7" s="422"/>
      <c r="DH7" s="422"/>
      <c r="DI7" s="423"/>
    </row>
    <row r="8" spans="1:119" ht="18.75" customHeight="1" thickBot="1" x14ac:dyDescent="0.25">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110</v>
      </c>
      <c r="AN8" s="451"/>
      <c r="AO8" s="451"/>
      <c r="AP8" s="451"/>
      <c r="AQ8" s="451"/>
      <c r="AR8" s="451"/>
      <c r="AS8" s="451"/>
      <c r="AT8" s="452"/>
      <c r="AU8" s="453" t="s">
        <v>111</v>
      </c>
      <c r="AV8" s="454"/>
      <c r="AW8" s="454"/>
      <c r="AX8" s="454"/>
      <c r="AY8" s="455" t="s">
        <v>112</v>
      </c>
      <c r="AZ8" s="456"/>
      <c r="BA8" s="456"/>
      <c r="BB8" s="456"/>
      <c r="BC8" s="456"/>
      <c r="BD8" s="456"/>
      <c r="BE8" s="456"/>
      <c r="BF8" s="456"/>
      <c r="BG8" s="456"/>
      <c r="BH8" s="456"/>
      <c r="BI8" s="456"/>
      <c r="BJ8" s="456"/>
      <c r="BK8" s="456"/>
      <c r="BL8" s="456"/>
      <c r="BM8" s="457"/>
      <c r="BN8" s="421">
        <v>1916811</v>
      </c>
      <c r="BO8" s="422"/>
      <c r="BP8" s="422"/>
      <c r="BQ8" s="422"/>
      <c r="BR8" s="422"/>
      <c r="BS8" s="422"/>
      <c r="BT8" s="422"/>
      <c r="BU8" s="423"/>
      <c r="BV8" s="421">
        <v>1039685</v>
      </c>
      <c r="BW8" s="422"/>
      <c r="BX8" s="422"/>
      <c r="BY8" s="422"/>
      <c r="BZ8" s="422"/>
      <c r="CA8" s="422"/>
      <c r="CB8" s="422"/>
      <c r="CC8" s="423"/>
      <c r="CD8" s="424" t="s">
        <v>113</v>
      </c>
      <c r="CE8" s="425"/>
      <c r="CF8" s="425"/>
      <c r="CG8" s="425"/>
      <c r="CH8" s="425"/>
      <c r="CI8" s="425"/>
      <c r="CJ8" s="425"/>
      <c r="CK8" s="425"/>
      <c r="CL8" s="425"/>
      <c r="CM8" s="425"/>
      <c r="CN8" s="425"/>
      <c r="CO8" s="425"/>
      <c r="CP8" s="425"/>
      <c r="CQ8" s="425"/>
      <c r="CR8" s="425"/>
      <c r="CS8" s="426"/>
      <c r="CT8" s="461">
        <v>0.82</v>
      </c>
      <c r="CU8" s="462"/>
      <c r="CV8" s="462"/>
      <c r="CW8" s="462"/>
      <c r="CX8" s="462"/>
      <c r="CY8" s="462"/>
      <c r="CZ8" s="462"/>
      <c r="DA8" s="463"/>
      <c r="DB8" s="461">
        <v>0.82</v>
      </c>
      <c r="DC8" s="462"/>
      <c r="DD8" s="462"/>
      <c r="DE8" s="462"/>
      <c r="DF8" s="462"/>
      <c r="DG8" s="462"/>
      <c r="DH8" s="462"/>
      <c r="DI8" s="463"/>
    </row>
    <row r="9" spans="1:119" ht="18.75" customHeight="1" thickBot="1" x14ac:dyDescent="0.25">
      <c r="A9" s="181"/>
      <c r="B9" s="415" t="s">
        <v>114</v>
      </c>
      <c r="C9" s="416"/>
      <c r="D9" s="416"/>
      <c r="E9" s="416"/>
      <c r="F9" s="416"/>
      <c r="G9" s="416"/>
      <c r="H9" s="416"/>
      <c r="I9" s="416"/>
      <c r="J9" s="416"/>
      <c r="K9" s="464"/>
      <c r="L9" s="465" t="s">
        <v>115</v>
      </c>
      <c r="M9" s="466"/>
      <c r="N9" s="466"/>
      <c r="O9" s="466"/>
      <c r="P9" s="466"/>
      <c r="Q9" s="467"/>
      <c r="R9" s="468">
        <v>113979</v>
      </c>
      <c r="S9" s="469"/>
      <c r="T9" s="469"/>
      <c r="U9" s="469"/>
      <c r="V9" s="470"/>
      <c r="W9" s="378" t="s">
        <v>116</v>
      </c>
      <c r="X9" s="379"/>
      <c r="Y9" s="379"/>
      <c r="Z9" s="379"/>
      <c r="AA9" s="379"/>
      <c r="AB9" s="379"/>
      <c r="AC9" s="379"/>
      <c r="AD9" s="379"/>
      <c r="AE9" s="379"/>
      <c r="AF9" s="379"/>
      <c r="AG9" s="379"/>
      <c r="AH9" s="379"/>
      <c r="AI9" s="379"/>
      <c r="AJ9" s="379"/>
      <c r="AK9" s="379"/>
      <c r="AL9" s="380"/>
      <c r="AM9" s="450" t="s">
        <v>117</v>
      </c>
      <c r="AN9" s="451"/>
      <c r="AO9" s="451"/>
      <c r="AP9" s="451"/>
      <c r="AQ9" s="451"/>
      <c r="AR9" s="451"/>
      <c r="AS9" s="451"/>
      <c r="AT9" s="452"/>
      <c r="AU9" s="453" t="s">
        <v>118</v>
      </c>
      <c r="AV9" s="454"/>
      <c r="AW9" s="454"/>
      <c r="AX9" s="454"/>
      <c r="AY9" s="455" t="s">
        <v>119</v>
      </c>
      <c r="AZ9" s="456"/>
      <c r="BA9" s="456"/>
      <c r="BB9" s="456"/>
      <c r="BC9" s="456"/>
      <c r="BD9" s="456"/>
      <c r="BE9" s="456"/>
      <c r="BF9" s="456"/>
      <c r="BG9" s="456"/>
      <c r="BH9" s="456"/>
      <c r="BI9" s="456"/>
      <c r="BJ9" s="456"/>
      <c r="BK9" s="456"/>
      <c r="BL9" s="456"/>
      <c r="BM9" s="457"/>
      <c r="BN9" s="421">
        <v>877126</v>
      </c>
      <c r="BO9" s="422"/>
      <c r="BP9" s="422"/>
      <c r="BQ9" s="422"/>
      <c r="BR9" s="422"/>
      <c r="BS9" s="422"/>
      <c r="BT9" s="422"/>
      <c r="BU9" s="423"/>
      <c r="BV9" s="421">
        <v>-7496</v>
      </c>
      <c r="BW9" s="422"/>
      <c r="BX9" s="422"/>
      <c r="BY9" s="422"/>
      <c r="BZ9" s="422"/>
      <c r="CA9" s="422"/>
      <c r="CB9" s="422"/>
      <c r="CC9" s="423"/>
      <c r="CD9" s="424" t="s">
        <v>120</v>
      </c>
      <c r="CE9" s="425"/>
      <c r="CF9" s="425"/>
      <c r="CG9" s="425"/>
      <c r="CH9" s="425"/>
      <c r="CI9" s="425"/>
      <c r="CJ9" s="425"/>
      <c r="CK9" s="425"/>
      <c r="CL9" s="425"/>
      <c r="CM9" s="425"/>
      <c r="CN9" s="425"/>
      <c r="CO9" s="425"/>
      <c r="CP9" s="425"/>
      <c r="CQ9" s="425"/>
      <c r="CR9" s="425"/>
      <c r="CS9" s="426"/>
      <c r="CT9" s="418">
        <v>12.3</v>
      </c>
      <c r="CU9" s="419"/>
      <c r="CV9" s="419"/>
      <c r="CW9" s="419"/>
      <c r="CX9" s="419"/>
      <c r="CY9" s="419"/>
      <c r="CZ9" s="419"/>
      <c r="DA9" s="420"/>
      <c r="DB9" s="418">
        <v>13.5</v>
      </c>
      <c r="DC9" s="419"/>
      <c r="DD9" s="419"/>
      <c r="DE9" s="419"/>
      <c r="DF9" s="419"/>
      <c r="DG9" s="419"/>
      <c r="DH9" s="419"/>
      <c r="DI9" s="420"/>
    </row>
    <row r="10" spans="1:119" ht="18.75" customHeight="1" thickBot="1" x14ac:dyDescent="0.25">
      <c r="A10" s="181"/>
      <c r="B10" s="415"/>
      <c r="C10" s="416"/>
      <c r="D10" s="416"/>
      <c r="E10" s="416"/>
      <c r="F10" s="416"/>
      <c r="G10" s="416"/>
      <c r="H10" s="416"/>
      <c r="I10" s="416"/>
      <c r="J10" s="416"/>
      <c r="K10" s="464"/>
      <c r="L10" s="471" t="s">
        <v>121</v>
      </c>
      <c r="M10" s="451"/>
      <c r="N10" s="451"/>
      <c r="O10" s="451"/>
      <c r="P10" s="451"/>
      <c r="Q10" s="452"/>
      <c r="R10" s="472">
        <v>115942</v>
      </c>
      <c r="S10" s="473"/>
      <c r="T10" s="473"/>
      <c r="U10" s="473"/>
      <c r="V10" s="474"/>
      <c r="W10" s="409"/>
      <c r="X10" s="410"/>
      <c r="Y10" s="410"/>
      <c r="Z10" s="410"/>
      <c r="AA10" s="410"/>
      <c r="AB10" s="410"/>
      <c r="AC10" s="410"/>
      <c r="AD10" s="410"/>
      <c r="AE10" s="410"/>
      <c r="AF10" s="410"/>
      <c r="AG10" s="410"/>
      <c r="AH10" s="410"/>
      <c r="AI10" s="410"/>
      <c r="AJ10" s="410"/>
      <c r="AK10" s="410"/>
      <c r="AL10" s="413"/>
      <c r="AM10" s="450" t="s">
        <v>122</v>
      </c>
      <c r="AN10" s="451"/>
      <c r="AO10" s="451"/>
      <c r="AP10" s="451"/>
      <c r="AQ10" s="451"/>
      <c r="AR10" s="451"/>
      <c r="AS10" s="451"/>
      <c r="AT10" s="452"/>
      <c r="AU10" s="453" t="s">
        <v>123</v>
      </c>
      <c r="AV10" s="454"/>
      <c r="AW10" s="454"/>
      <c r="AX10" s="454"/>
      <c r="AY10" s="455" t="s">
        <v>124</v>
      </c>
      <c r="AZ10" s="456"/>
      <c r="BA10" s="456"/>
      <c r="BB10" s="456"/>
      <c r="BC10" s="456"/>
      <c r="BD10" s="456"/>
      <c r="BE10" s="456"/>
      <c r="BF10" s="456"/>
      <c r="BG10" s="456"/>
      <c r="BH10" s="456"/>
      <c r="BI10" s="456"/>
      <c r="BJ10" s="456"/>
      <c r="BK10" s="456"/>
      <c r="BL10" s="456"/>
      <c r="BM10" s="457"/>
      <c r="BN10" s="421">
        <v>562355</v>
      </c>
      <c r="BO10" s="422"/>
      <c r="BP10" s="422"/>
      <c r="BQ10" s="422"/>
      <c r="BR10" s="422"/>
      <c r="BS10" s="422"/>
      <c r="BT10" s="422"/>
      <c r="BU10" s="423"/>
      <c r="BV10" s="421">
        <v>535101</v>
      </c>
      <c r="BW10" s="422"/>
      <c r="BX10" s="422"/>
      <c r="BY10" s="422"/>
      <c r="BZ10" s="422"/>
      <c r="CA10" s="422"/>
      <c r="CB10" s="422"/>
      <c r="CC10" s="423"/>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15"/>
      <c r="C11" s="416"/>
      <c r="D11" s="416"/>
      <c r="E11" s="416"/>
      <c r="F11" s="416"/>
      <c r="G11" s="416"/>
      <c r="H11" s="416"/>
      <c r="I11" s="416"/>
      <c r="J11" s="416"/>
      <c r="K11" s="464"/>
      <c r="L11" s="475" t="s">
        <v>126</v>
      </c>
      <c r="M11" s="476"/>
      <c r="N11" s="476"/>
      <c r="O11" s="476"/>
      <c r="P11" s="476"/>
      <c r="Q11" s="477"/>
      <c r="R11" s="478" t="s">
        <v>127</v>
      </c>
      <c r="S11" s="479"/>
      <c r="T11" s="479"/>
      <c r="U11" s="479"/>
      <c r="V11" s="480"/>
      <c r="W11" s="409"/>
      <c r="X11" s="410"/>
      <c r="Y11" s="410"/>
      <c r="Z11" s="410"/>
      <c r="AA11" s="410"/>
      <c r="AB11" s="410"/>
      <c r="AC11" s="410"/>
      <c r="AD11" s="410"/>
      <c r="AE11" s="410"/>
      <c r="AF11" s="410"/>
      <c r="AG11" s="410"/>
      <c r="AH11" s="410"/>
      <c r="AI11" s="410"/>
      <c r="AJ11" s="410"/>
      <c r="AK11" s="410"/>
      <c r="AL11" s="413"/>
      <c r="AM11" s="450" t="s">
        <v>128</v>
      </c>
      <c r="AN11" s="451"/>
      <c r="AO11" s="451"/>
      <c r="AP11" s="451"/>
      <c r="AQ11" s="451"/>
      <c r="AR11" s="451"/>
      <c r="AS11" s="451"/>
      <c r="AT11" s="452"/>
      <c r="AU11" s="453" t="s">
        <v>118</v>
      </c>
      <c r="AV11" s="454"/>
      <c r="AW11" s="454"/>
      <c r="AX11" s="454"/>
      <c r="AY11" s="455" t="s">
        <v>129</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130</v>
      </c>
      <c r="CE11" s="425"/>
      <c r="CF11" s="425"/>
      <c r="CG11" s="425"/>
      <c r="CH11" s="425"/>
      <c r="CI11" s="425"/>
      <c r="CJ11" s="425"/>
      <c r="CK11" s="425"/>
      <c r="CL11" s="425"/>
      <c r="CM11" s="425"/>
      <c r="CN11" s="425"/>
      <c r="CO11" s="425"/>
      <c r="CP11" s="425"/>
      <c r="CQ11" s="425"/>
      <c r="CR11" s="425"/>
      <c r="CS11" s="426"/>
      <c r="CT11" s="461" t="s">
        <v>131</v>
      </c>
      <c r="CU11" s="462"/>
      <c r="CV11" s="462"/>
      <c r="CW11" s="462"/>
      <c r="CX11" s="462"/>
      <c r="CY11" s="462"/>
      <c r="CZ11" s="462"/>
      <c r="DA11" s="463"/>
      <c r="DB11" s="461" t="s">
        <v>131</v>
      </c>
      <c r="DC11" s="462"/>
      <c r="DD11" s="462"/>
      <c r="DE11" s="462"/>
      <c r="DF11" s="462"/>
      <c r="DG11" s="462"/>
      <c r="DH11" s="462"/>
      <c r="DI11" s="463"/>
    </row>
    <row r="12" spans="1:119" ht="18.75" customHeight="1" x14ac:dyDescent="0.2">
      <c r="A12" s="181"/>
      <c r="B12" s="481" t="s">
        <v>132</v>
      </c>
      <c r="C12" s="482"/>
      <c r="D12" s="482"/>
      <c r="E12" s="482"/>
      <c r="F12" s="482"/>
      <c r="G12" s="482"/>
      <c r="H12" s="482"/>
      <c r="I12" s="482"/>
      <c r="J12" s="482"/>
      <c r="K12" s="483"/>
      <c r="L12" s="490" t="s">
        <v>133</v>
      </c>
      <c r="M12" s="491"/>
      <c r="N12" s="491"/>
      <c r="O12" s="491"/>
      <c r="P12" s="491"/>
      <c r="Q12" s="492"/>
      <c r="R12" s="493">
        <v>115405</v>
      </c>
      <c r="S12" s="494"/>
      <c r="T12" s="494"/>
      <c r="U12" s="494"/>
      <c r="V12" s="495"/>
      <c r="W12" s="496" t="s">
        <v>1</v>
      </c>
      <c r="X12" s="454"/>
      <c r="Y12" s="454"/>
      <c r="Z12" s="454"/>
      <c r="AA12" s="454"/>
      <c r="AB12" s="497"/>
      <c r="AC12" s="498" t="s">
        <v>134</v>
      </c>
      <c r="AD12" s="499"/>
      <c r="AE12" s="499"/>
      <c r="AF12" s="499"/>
      <c r="AG12" s="500"/>
      <c r="AH12" s="498" t="s">
        <v>135</v>
      </c>
      <c r="AI12" s="499"/>
      <c r="AJ12" s="499"/>
      <c r="AK12" s="499"/>
      <c r="AL12" s="501"/>
      <c r="AM12" s="450" t="s">
        <v>136</v>
      </c>
      <c r="AN12" s="451"/>
      <c r="AO12" s="451"/>
      <c r="AP12" s="451"/>
      <c r="AQ12" s="451"/>
      <c r="AR12" s="451"/>
      <c r="AS12" s="451"/>
      <c r="AT12" s="452"/>
      <c r="AU12" s="453" t="s">
        <v>95</v>
      </c>
      <c r="AV12" s="454"/>
      <c r="AW12" s="454"/>
      <c r="AX12" s="454"/>
      <c r="AY12" s="455" t="s">
        <v>137</v>
      </c>
      <c r="AZ12" s="456"/>
      <c r="BA12" s="456"/>
      <c r="BB12" s="456"/>
      <c r="BC12" s="456"/>
      <c r="BD12" s="456"/>
      <c r="BE12" s="456"/>
      <c r="BF12" s="456"/>
      <c r="BG12" s="456"/>
      <c r="BH12" s="456"/>
      <c r="BI12" s="456"/>
      <c r="BJ12" s="456"/>
      <c r="BK12" s="456"/>
      <c r="BL12" s="456"/>
      <c r="BM12" s="457"/>
      <c r="BN12" s="421">
        <v>780000</v>
      </c>
      <c r="BO12" s="422"/>
      <c r="BP12" s="422"/>
      <c r="BQ12" s="422"/>
      <c r="BR12" s="422"/>
      <c r="BS12" s="422"/>
      <c r="BT12" s="422"/>
      <c r="BU12" s="423"/>
      <c r="BV12" s="421">
        <v>700000</v>
      </c>
      <c r="BW12" s="422"/>
      <c r="BX12" s="422"/>
      <c r="BY12" s="422"/>
      <c r="BZ12" s="422"/>
      <c r="CA12" s="422"/>
      <c r="CB12" s="422"/>
      <c r="CC12" s="423"/>
      <c r="CD12" s="424" t="s">
        <v>138</v>
      </c>
      <c r="CE12" s="425"/>
      <c r="CF12" s="425"/>
      <c r="CG12" s="425"/>
      <c r="CH12" s="425"/>
      <c r="CI12" s="425"/>
      <c r="CJ12" s="425"/>
      <c r="CK12" s="425"/>
      <c r="CL12" s="425"/>
      <c r="CM12" s="425"/>
      <c r="CN12" s="425"/>
      <c r="CO12" s="425"/>
      <c r="CP12" s="425"/>
      <c r="CQ12" s="425"/>
      <c r="CR12" s="425"/>
      <c r="CS12" s="426"/>
      <c r="CT12" s="461" t="s">
        <v>139</v>
      </c>
      <c r="CU12" s="462"/>
      <c r="CV12" s="462"/>
      <c r="CW12" s="462"/>
      <c r="CX12" s="462"/>
      <c r="CY12" s="462"/>
      <c r="CZ12" s="462"/>
      <c r="DA12" s="463"/>
      <c r="DB12" s="461" t="s">
        <v>131</v>
      </c>
      <c r="DC12" s="462"/>
      <c r="DD12" s="462"/>
      <c r="DE12" s="462"/>
      <c r="DF12" s="462"/>
      <c r="DG12" s="462"/>
      <c r="DH12" s="462"/>
      <c r="DI12" s="463"/>
    </row>
    <row r="13" spans="1:119" ht="18.75" customHeight="1" x14ac:dyDescent="0.2">
      <c r="A13" s="181"/>
      <c r="B13" s="484"/>
      <c r="C13" s="485"/>
      <c r="D13" s="485"/>
      <c r="E13" s="485"/>
      <c r="F13" s="485"/>
      <c r="G13" s="485"/>
      <c r="H13" s="485"/>
      <c r="I13" s="485"/>
      <c r="J13" s="485"/>
      <c r="K13" s="486"/>
      <c r="L13" s="190"/>
      <c r="M13" s="512" t="s">
        <v>140</v>
      </c>
      <c r="N13" s="513"/>
      <c r="O13" s="513"/>
      <c r="P13" s="513"/>
      <c r="Q13" s="514"/>
      <c r="R13" s="505">
        <v>114093</v>
      </c>
      <c r="S13" s="506"/>
      <c r="T13" s="506"/>
      <c r="U13" s="506"/>
      <c r="V13" s="507"/>
      <c r="W13" s="437" t="s">
        <v>141</v>
      </c>
      <c r="X13" s="438"/>
      <c r="Y13" s="438"/>
      <c r="Z13" s="438"/>
      <c r="AA13" s="438"/>
      <c r="AB13" s="428"/>
      <c r="AC13" s="472">
        <v>1374</v>
      </c>
      <c r="AD13" s="473"/>
      <c r="AE13" s="473"/>
      <c r="AF13" s="473"/>
      <c r="AG13" s="515"/>
      <c r="AH13" s="472">
        <v>1644</v>
      </c>
      <c r="AI13" s="473"/>
      <c r="AJ13" s="473"/>
      <c r="AK13" s="473"/>
      <c r="AL13" s="474"/>
      <c r="AM13" s="450" t="s">
        <v>142</v>
      </c>
      <c r="AN13" s="451"/>
      <c r="AO13" s="451"/>
      <c r="AP13" s="451"/>
      <c r="AQ13" s="451"/>
      <c r="AR13" s="451"/>
      <c r="AS13" s="451"/>
      <c r="AT13" s="452"/>
      <c r="AU13" s="453" t="s">
        <v>143</v>
      </c>
      <c r="AV13" s="454"/>
      <c r="AW13" s="454"/>
      <c r="AX13" s="454"/>
      <c r="AY13" s="455" t="s">
        <v>144</v>
      </c>
      <c r="AZ13" s="456"/>
      <c r="BA13" s="456"/>
      <c r="BB13" s="456"/>
      <c r="BC13" s="456"/>
      <c r="BD13" s="456"/>
      <c r="BE13" s="456"/>
      <c r="BF13" s="456"/>
      <c r="BG13" s="456"/>
      <c r="BH13" s="456"/>
      <c r="BI13" s="456"/>
      <c r="BJ13" s="456"/>
      <c r="BK13" s="456"/>
      <c r="BL13" s="456"/>
      <c r="BM13" s="457"/>
      <c r="BN13" s="421">
        <v>659481</v>
      </c>
      <c r="BO13" s="422"/>
      <c r="BP13" s="422"/>
      <c r="BQ13" s="422"/>
      <c r="BR13" s="422"/>
      <c r="BS13" s="422"/>
      <c r="BT13" s="422"/>
      <c r="BU13" s="423"/>
      <c r="BV13" s="421">
        <v>-172395</v>
      </c>
      <c r="BW13" s="422"/>
      <c r="BX13" s="422"/>
      <c r="BY13" s="422"/>
      <c r="BZ13" s="422"/>
      <c r="CA13" s="422"/>
      <c r="CB13" s="422"/>
      <c r="CC13" s="423"/>
      <c r="CD13" s="424" t="s">
        <v>145</v>
      </c>
      <c r="CE13" s="425"/>
      <c r="CF13" s="425"/>
      <c r="CG13" s="425"/>
      <c r="CH13" s="425"/>
      <c r="CI13" s="425"/>
      <c r="CJ13" s="425"/>
      <c r="CK13" s="425"/>
      <c r="CL13" s="425"/>
      <c r="CM13" s="425"/>
      <c r="CN13" s="425"/>
      <c r="CO13" s="425"/>
      <c r="CP13" s="425"/>
      <c r="CQ13" s="425"/>
      <c r="CR13" s="425"/>
      <c r="CS13" s="426"/>
      <c r="CT13" s="418">
        <v>3.2</v>
      </c>
      <c r="CU13" s="419"/>
      <c r="CV13" s="419"/>
      <c r="CW13" s="419"/>
      <c r="CX13" s="419"/>
      <c r="CY13" s="419"/>
      <c r="CZ13" s="419"/>
      <c r="DA13" s="420"/>
      <c r="DB13" s="418">
        <v>3.5</v>
      </c>
      <c r="DC13" s="419"/>
      <c r="DD13" s="419"/>
      <c r="DE13" s="419"/>
      <c r="DF13" s="419"/>
      <c r="DG13" s="419"/>
      <c r="DH13" s="419"/>
      <c r="DI13" s="420"/>
    </row>
    <row r="14" spans="1:119" ht="18.75" customHeight="1" thickBot="1" x14ac:dyDescent="0.25">
      <c r="A14" s="181"/>
      <c r="B14" s="484"/>
      <c r="C14" s="485"/>
      <c r="D14" s="485"/>
      <c r="E14" s="485"/>
      <c r="F14" s="485"/>
      <c r="G14" s="485"/>
      <c r="H14" s="485"/>
      <c r="I14" s="485"/>
      <c r="J14" s="485"/>
      <c r="K14" s="486"/>
      <c r="L14" s="502" t="s">
        <v>146</v>
      </c>
      <c r="M14" s="503"/>
      <c r="N14" s="503"/>
      <c r="O14" s="503"/>
      <c r="P14" s="503"/>
      <c r="Q14" s="504"/>
      <c r="R14" s="505">
        <v>115888</v>
      </c>
      <c r="S14" s="506"/>
      <c r="T14" s="506"/>
      <c r="U14" s="506"/>
      <c r="V14" s="507"/>
      <c r="W14" s="411"/>
      <c r="X14" s="412"/>
      <c r="Y14" s="412"/>
      <c r="Z14" s="412"/>
      <c r="AA14" s="412"/>
      <c r="AB14" s="401"/>
      <c r="AC14" s="508">
        <v>2.5</v>
      </c>
      <c r="AD14" s="509"/>
      <c r="AE14" s="509"/>
      <c r="AF14" s="509"/>
      <c r="AG14" s="510"/>
      <c r="AH14" s="508">
        <v>3</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147</v>
      </c>
      <c r="CE14" s="517"/>
      <c r="CF14" s="517"/>
      <c r="CG14" s="517"/>
      <c r="CH14" s="517"/>
      <c r="CI14" s="517"/>
      <c r="CJ14" s="517"/>
      <c r="CK14" s="517"/>
      <c r="CL14" s="517"/>
      <c r="CM14" s="517"/>
      <c r="CN14" s="517"/>
      <c r="CO14" s="517"/>
      <c r="CP14" s="517"/>
      <c r="CQ14" s="517"/>
      <c r="CR14" s="517"/>
      <c r="CS14" s="518"/>
      <c r="CT14" s="519" t="s">
        <v>148</v>
      </c>
      <c r="CU14" s="520"/>
      <c r="CV14" s="520"/>
      <c r="CW14" s="520"/>
      <c r="CX14" s="520"/>
      <c r="CY14" s="520"/>
      <c r="CZ14" s="520"/>
      <c r="DA14" s="521"/>
      <c r="DB14" s="519" t="s">
        <v>131</v>
      </c>
      <c r="DC14" s="520"/>
      <c r="DD14" s="520"/>
      <c r="DE14" s="520"/>
      <c r="DF14" s="520"/>
      <c r="DG14" s="520"/>
      <c r="DH14" s="520"/>
      <c r="DI14" s="521"/>
    </row>
    <row r="15" spans="1:119" ht="18.75" customHeight="1" x14ac:dyDescent="0.2">
      <c r="A15" s="181"/>
      <c r="B15" s="484"/>
      <c r="C15" s="485"/>
      <c r="D15" s="485"/>
      <c r="E15" s="485"/>
      <c r="F15" s="485"/>
      <c r="G15" s="485"/>
      <c r="H15" s="485"/>
      <c r="I15" s="485"/>
      <c r="J15" s="485"/>
      <c r="K15" s="486"/>
      <c r="L15" s="190"/>
      <c r="M15" s="512" t="s">
        <v>140</v>
      </c>
      <c r="N15" s="513"/>
      <c r="O15" s="513"/>
      <c r="P15" s="513"/>
      <c r="Q15" s="514"/>
      <c r="R15" s="505">
        <v>114417</v>
      </c>
      <c r="S15" s="506"/>
      <c r="T15" s="506"/>
      <c r="U15" s="506"/>
      <c r="V15" s="507"/>
      <c r="W15" s="437" t="s">
        <v>149</v>
      </c>
      <c r="X15" s="438"/>
      <c r="Y15" s="438"/>
      <c r="Z15" s="438"/>
      <c r="AA15" s="438"/>
      <c r="AB15" s="428"/>
      <c r="AC15" s="472">
        <v>17118</v>
      </c>
      <c r="AD15" s="473"/>
      <c r="AE15" s="473"/>
      <c r="AF15" s="473"/>
      <c r="AG15" s="515"/>
      <c r="AH15" s="472">
        <v>17239</v>
      </c>
      <c r="AI15" s="473"/>
      <c r="AJ15" s="473"/>
      <c r="AK15" s="473"/>
      <c r="AL15" s="474"/>
      <c r="AM15" s="450"/>
      <c r="AN15" s="451"/>
      <c r="AO15" s="451"/>
      <c r="AP15" s="451"/>
      <c r="AQ15" s="451"/>
      <c r="AR15" s="451"/>
      <c r="AS15" s="451"/>
      <c r="AT15" s="452"/>
      <c r="AU15" s="453"/>
      <c r="AV15" s="454"/>
      <c r="AW15" s="454"/>
      <c r="AX15" s="454"/>
      <c r="AY15" s="381" t="s">
        <v>150</v>
      </c>
      <c r="AZ15" s="382"/>
      <c r="BA15" s="382"/>
      <c r="BB15" s="382"/>
      <c r="BC15" s="382"/>
      <c r="BD15" s="382"/>
      <c r="BE15" s="382"/>
      <c r="BF15" s="382"/>
      <c r="BG15" s="382"/>
      <c r="BH15" s="382"/>
      <c r="BI15" s="382"/>
      <c r="BJ15" s="382"/>
      <c r="BK15" s="382"/>
      <c r="BL15" s="382"/>
      <c r="BM15" s="383"/>
      <c r="BN15" s="384">
        <v>15069537</v>
      </c>
      <c r="BO15" s="385"/>
      <c r="BP15" s="385"/>
      <c r="BQ15" s="385"/>
      <c r="BR15" s="385"/>
      <c r="BS15" s="385"/>
      <c r="BT15" s="385"/>
      <c r="BU15" s="386"/>
      <c r="BV15" s="384">
        <v>14507257</v>
      </c>
      <c r="BW15" s="385"/>
      <c r="BX15" s="385"/>
      <c r="BY15" s="385"/>
      <c r="BZ15" s="385"/>
      <c r="CA15" s="385"/>
      <c r="CB15" s="385"/>
      <c r="CC15" s="386"/>
      <c r="CD15" s="522" t="s">
        <v>151</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84"/>
      <c r="C16" s="485"/>
      <c r="D16" s="485"/>
      <c r="E16" s="485"/>
      <c r="F16" s="485"/>
      <c r="G16" s="485"/>
      <c r="H16" s="485"/>
      <c r="I16" s="485"/>
      <c r="J16" s="485"/>
      <c r="K16" s="486"/>
      <c r="L16" s="502" t="s">
        <v>152</v>
      </c>
      <c r="M16" s="533"/>
      <c r="N16" s="533"/>
      <c r="O16" s="533"/>
      <c r="P16" s="533"/>
      <c r="Q16" s="534"/>
      <c r="R16" s="525" t="s">
        <v>153</v>
      </c>
      <c r="S16" s="526"/>
      <c r="T16" s="526"/>
      <c r="U16" s="526"/>
      <c r="V16" s="527"/>
      <c r="W16" s="411"/>
      <c r="X16" s="412"/>
      <c r="Y16" s="412"/>
      <c r="Z16" s="412"/>
      <c r="AA16" s="412"/>
      <c r="AB16" s="401"/>
      <c r="AC16" s="508">
        <v>31.7</v>
      </c>
      <c r="AD16" s="509"/>
      <c r="AE16" s="509"/>
      <c r="AF16" s="509"/>
      <c r="AG16" s="510"/>
      <c r="AH16" s="508">
        <v>31.8</v>
      </c>
      <c r="AI16" s="509"/>
      <c r="AJ16" s="509"/>
      <c r="AK16" s="509"/>
      <c r="AL16" s="511"/>
      <c r="AM16" s="450"/>
      <c r="AN16" s="451"/>
      <c r="AO16" s="451"/>
      <c r="AP16" s="451"/>
      <c r="AQ16" s="451"/>
      <c r="AR16" s="451"/>
      <c r="AS16" s="451"/>
      <c r="AT16" s="452"/>
      <c r="AU16" s="453"/>
      <c r="AV16" s="454"/>
      <c r="AW16" s="454"/>
      <c r="AX16" s="454"/>
      <c r="AY16" s="455" t="s">
        <v>154</v>
      </c>
      <c r="AZ16" s="456"/>
      <c r="BA16" s="456"/>
      <c r="BB16" s="456"/>
      <c r="BC16" s="456"/>
      <c r="BD16" s="456"/>
      <c r="BE16" s="456"/>
      <c r="BF16" s="456"/>
      <c r="BG16" s="456"/>
      <c r="BH16" s="456"/>
      <c r="BI16" s="456"/>
      <c r="BJ16" s="456"/>
      <c r="BK16" s="456"/>
      <c r="BL16" s="456"/>
      <c r="BM16" s="457"/>
      <c r="BN16" s="421">
        <v>18385201</v>
      </c>
      <c r="BO16" s="422"/>
      <c r="BP16" s="422"/>
      <c r="BQ16" s="422"/>
      <c r="BR16" s="422"/>
      <c r="BS16" s="422"/>
      <c r="BT16" s="422"/>
      <c r="BU16" s="423"/>
      <c r="BV16" s="421">
        <v>17772414</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487"/>
      <c r="C17" s="488"/>
      <c r="D17" s="488"/>
      <c r="E17" s="488"/>
      <c r="F17" s="488"/>
      <c r="G17" s="488"/>
      <c r="H17" s="488"/>
      <c r="I17" s="488"/>
      <c r="J17" s="488"/>
      <c r="K17" s="489"/>
      <c r="L17" s="195"/>
      <c r="M17" s="528" t="s">
        <v>155</v>
      </c>
      <c r="N17" s="529"/>
      <c r="O17" s="529"/>
      <c r="P17" s="529"/>
      <c r="Q17" s="530"/>
      <c r="R17" s="525" t="s">
        <v>156</v>
      </c>
      <c r="S17" s="526"/>
      <c r="T17" s="526"/>
      <c r="U17" s="526"/>
      <c r="V17" s="527"/>
      <c r="W17" s="437" t="s">
        <v>157</v>
      </c>
      <c r="X17" s="438"/>
      <c r="Y17" s="438"/>
      <c r="Z17" s="438"/>
      <c r="AA17" s="438"/>
      <c r="AB17" s="428"/>
      <c r="AC17" s="472">
        <v>35456</v>
      </c>
      <c r="AD17" s="473"/>
      <c r="AE17" s="473"/>
      <c r="AF17" s="473"/>
      <c r="AG17" s="515"/>
      <c r="AH17" s="472">
        <v>35271</v>
      </c>
      <c r="AI17" s="473"/>
      <c r="AJ17" s="473"/>
      <c r="AK17" s="473"/>
      <c r="AL17" s="474"/>
      <c r="AM17" s="450"/>
      <c r="AN17" s="451"/>
      <c r="AO17" s="451"/>
      <c r="AP17" s="451"/>
      <c r="AQ17" s="451"/>
      <c r="AR17" s="451"/>
      <c r="AS17" s="451"/>
      <c r="AT17" s="452"/>
      <c r="AU17" s="453"/>
      <c r="AV17" s="454"/>
      <c r="AW17" s="454"/>
      <c r="AX17" s="454"/>
      <c r="AY17" s="455" t="s">
        <v>158</v>
      </c>
      <c r="AZ17" s="456"/>
      <c r="BA17" s="456"/>
      <c r="BB17" s="456"/>
      <c r="BC17" s="456"/>
      <c r="BD17" s="456"/>
      <c r="BE17" s="456"/>
      <c r="BF17" s="456"/>
      <c r="BG17" s="456"/>
      <c r="BH17" s="456"/>
      <c r="BI17" s="456"/>
      <c r="BJ17" s="456"/>
      <c r="BK17" s="456"/>
      <c r="BL17" s="456"/>
      <c r="BM17" s="457"/>
      <c r="BN17" s="421">
        <v>19123476</v>
      </c>
      <c r="BO17" s="422"/>
      <c r="BP17" s="422"/>
      <c r="BQ17" s="422"/>
      <c r="BR17" s="422"/>
      <c r="BS17" s="422"/>
      <c r="BT17" s="422"/>
      <c r="BU17" s="423"/>
      <c r="BV17" s="421">
        <v>18518391</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535" t="s">
        <v>159</v>
      </c>
      <c r="C18" s="464"/>
      <c r="D18" s="464"/>
      <c r="E18" s="536"/>
      <c r="F18" s="536"/>
      <c r="G18" s="536"/>
      <c r="H18" s="536"/>
      <c r="I18" s="536"/>
      <c r="J18" s="536"/>
      <c r="K18" s="536"/>
      <c r="L18" s="537">
        <v>189.37</v>
      </c>
      <c r="M18" s="537"/>
      <c r="N18" s="537"/>
      <c r="O18" s="537"/>
      <c r="P18" s="537"/>
      <c r="Q18" s="537"/>
      <c r="R18" s="538"/>
      <c r="S18" s="538"/>
      <c r="T18" s="538"/>
      <c r="U18" s="538"/>
      <c r="V18" s="539"/>
      <c r="W18" s="439"/>
      <c r="X18" s="440"/>
      <c r="Y18" s="440"/>
      <c r="Z18" s="440"/>
      <c r="AA18" s="440"/>
      <c r="AB18" s="431"/>
      <c r="AC18" s="540">
        <v>65.7</v>
      </c>
      <c r="AD18" s="541"/>
      <c r="AE18" s="541"/>
      <c r="AF18" s="541"/>
      <c r="AG18" s="542"/>
      <c r="AH18" s="540">
        <v>65.099999999999994</v>
      </c>
      <c r="AI18" s="541"/>
      <c r="AJ18" s="541"/>
      <c r="AK18" s="541"/>
      <c r="AL18" s="543"/>
      <c r="AM18" s="450"/>
      <c r="AN18" s="451"/>
      <c r="AO18" s="451"/>
      <c r="AP18" s="451"/>
      <c r="AQ18" s="451"/>
      <c r="AR18" s="451"/>
      <c r="AS18" s="451"/>
      <c r="AT18" s="452"/>
      <c r="AU18" s="453"/>
      <c r="AV18" s="454"/>
      <c r="AW18" s="454"/>
      <c r="AX18" s="454"/>
      <c r="AY18" s="455" t="s">
        <v>160</v>
      </c>
      <c r="AZ18" s="456"/>
      <c r="BA18" s="456"/>
      <c r="BB18" s="456"/>
      <c r="BC18" s="456"/>
      <c r="BD18" s="456"/>
      <c r="BE18" s="456"/>
      <c r="BF18" s="456"/>
      <c r="BG18" s="456"/>
      <c r="BH18" s="456"/>
      <c r="BI18" s="456"/>
      <c r="BJ18" s="456"/>
      <c r="BK18" s="456"/>
      <c r="BL18" s="456"/>
      <c r="BM18" s="457"/>
      <c r="BN18" s="421">
        <v>23530936</v>
      </c>
      <c r="BO18" s="422"/>
      <c r="BP18" s="422"/>
      <c r="BQ18" s="422"/>
      <c r="BR18" s="422"/>
      <c r="BS18" s="422"/>
      <c r="BT18" s="422"/>
      <c r="BU18" s="423"/>
      <c r="BV18" s="421">
        <v>23174342</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535" t="s">
        <v>161</v>
      </c>
      <c r="C19" s="464"/>
      <c r="D19" s="464"/>
      <c r="E19" s="536"/>
      <c r="F19" s="536"/>
      <c r="G19" s="536"/>
      <c r="H19" s="536"/>
      <c r="I19" s="536"/>
      <c r="J19" s="536"/>
      <c r="K19" s="536"/>
      <c r="L19" s="544">
        <v>602</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162</v>
      </c>
      <c r="AZ19" s="456"/>
      <c r="BA19" s="456"/>
      <c r="BB19" s="456"/>
      <c r="BC19" s="456"/>
      <c r="BD19" s="456"/>
      <c r="BE19" s="456"/>
      <c r="BF19" s="456"/>
      <c r="BG19" s="456"/>
      <c r="BH19" s="456"/>
      <c r="BI19" s="456"/>
      <c r="BJ19" s="456"/>
      <c r="BK19" s="456"/>
      <c r="BL19" s="456"/>
      <c r="BM19" s="457"/>
      <c r="BN19" s="421">
        <v>29816891</v>
      </c>
      <c r="BO19" s="422"/>
      <c r="BP19" s="422"/>
      <c r="BQ19" s="422"/>
      <c r="BR19" s="422"/>
      <c r="BS19" s="422"/>
      <c r="BT19" s="422"/>
      <c r="BU19" s="423"/>
      <c r="BV19" s="421">
        <v>27906874</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535" t="s">
        <v>163</v>
      </c>
      <c r="C20" s="464"/>
      <c r="D20" s="464"/>
      <c r="E20" s="536"/>
      <c r="F20" s="536"/>
      <c r="G20" s="536"/>
      <c r="H20" s="536"/>
      <c r="I20" s="536"/>
      <c r="J20" s="536"/>
      <c r="K20" s="536"/>
      <c r="L20" s="544">
        <v>48858</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81"/>
      <c r="B21" s="555" t="s">
        <v>164</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81"/>
      <c r="B22" s="558" t="s">
        <v>165</v>
      </c>
      <c r="C22" s="559"/>
      <c r="D22" s="560"/>
      <c r="E22" s="433" t="s">
        <v>1</v>
      </c>
      <c r="F22" s="438"/>
      <c r="G22" s="438"/>
      <c r="H22" s="438"/>
      <c r="I22" s="438"/>
      <c r="J22" s="438"/>
      <c r="K22" s="428"/>
      <c r="L22" s="433" t="s">
        <v>166</v>
      </c>
      <c r="M22" s="438"/>
      <c r="N22" s="438"/>
      <c r="O22" s="438"/>
      <c r="P22" s="428"/>
      <c r="Q22" s="567" t="s">
        <v>167</v>
      </c>
      <c r="R22" s="568"/>
      <c r="S22" s="568"/>
      <c r="T22" s="568"/>
      <c r="U22" s="568"/>
      <c r="V22" s="569"/>
      <c r="W22" s="573" t="s">
        <v>168</v>
      </c>
      <c r="X22" s="559"/>
      <c r="Y22" s="560"/>
      <c r="Z22" s="433" t="s">
        <v>1</v>
      </c>
      <c r="AA22" s="438"/>
      <c r="AB22" s="438"/>
      <c r="AC22" s="438"/>
      <c r="AD22" s="438"/>
      <c r="AE22" s="438"/>
      <c r="AF22" s="438"/>
      <c r="AG22" s="428"/>
      <c r="AH22" s="586" t="s">
        <v>169</v>
      </c>
      <c r="AI22" s="438"/>
      <c r="AJ22" s="438"/>
      <c r="AK22" s="438"/>
      <c r="AL22" s="428"/>
      <c r="AM22" s="586" t="s">
        <v>170</v>
      </c>
      <c r="AN22" s="587"/>
      <c r="AO22" s="587"/>
      <c r="AP22" s="587"/>
      <c r="AQ22" s="587"/>
      <c r="AR22" s="588"/>
      <c r="AS22" s="567" t="s">
        <v>167</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171</v>
      </c>
      <c r="AZ23" s="382"/>
      <c r="BA23" s="382"/>
      <c r="BB23" s="382"/>
      <c r="BC23" s="382"/>
      <c r="BD23" s="382"/>
      <c r="BE23" s="382"/>
      <c r="BF23" s="382"/>
      <c r="BG23" s="382"/>
      <c r="BH23" s="382"/>
      <c r="BI23" s="382"/>
      <c r="BJ23" s="382"/>
      <c r="BK23" s="382"/>
      <c r="BL23" s="382"/>
      <c r="BM23" s="383"/>
      <c r="BN23" s="421">
        <v>42376584</v>
      </c>
      <c r="BO23" s="422"/>
      <c r="BP23" s="422"/>
      <c r="BQ23" s="422"/>
      <c r="BR23" s="422"/>
      <c r="BS23" s="422"/>
      <c r="BT23" s="422"/>
      <c r="BU23" s="423"/>
      <c r="BV23" s="421">
        <v>42326623</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561"/>
      <c r="C24" s="562"/>
      <c r="D24" s="563"/>
      <c r="E24" s="471" t="s">
        <v>172</v>
      </c>
      <c r="F24" s="451"/>
      <c r="G24" s="451"/>
      <c r="H24" s="451"/>
      <c r="I24" s="451"/>
      <c r="J24" s="451"/>
      <c r="K24" s="452"/>
      <c r="L24" s="472">
        <v>1</v>
      </c>
      <c r="M24" s="473"/>
      <c r="N24" s="473"/>
      <c r="O24" s="473"/>
      <c r="P24" s="515"/>
      <c r="Q24" s="472">
        <v>9120</v>
      </c>
      <c r="R24" s="473"/>
      <c r="S24" s="473"/>
      <c r="T24" s="473"/>
      <c r="U24" s="473"/>
      <c r="V24" s="515"/>
      <c r="W24" s="574"/>
      <c r="X24" s="562"/>
      <c r="Y24" s="563"/>
      <c r="Z24" s="471" t="s">
        <v>173</v>
      </c>
      <c r="AA24" s="451"/>
      <c r="AB24" s="451"/>
      <c r="AC24" s="451"/>
      <c r="AD24" s="451"/>
      <c r="AE24" s="451"/>
      <c r="AF24" s="451"/>
      <c r="AG24" s="452"/>
      <c r="AH24" s="472">
        <v>769</v>
      </c>
      <c r="AI24" s="473"/>
      <c r="AJ24" s="473"/>
      <c r="AK24" s="473"/>
      <c r="AL24" s="515"/>
      <c r="AM24" s="472">
        <v>2362368</v>
      </c>
      <c r="AN24" s="473"/>
      <c r="AO24" s="473"/>
      <c r="AP24" s="473"/>
      <c r="AQ24" s="473"/>
      <c r="AR24" s="515"/>
      <c r="AS24" s="472">
        <v>3072</v>
      </c>
      <c r="AT24" s="473"/>
      <c r="AU24" s="473"/>
      <c r="AV24" s="473"/>
      <c r="AW24" s="473"/>
      <c r="AX24" s="474"/>
      <c r="AY24" s="594" t="s">
        <v>174</v>
      </c>
      <c r="AZ24" s="595"/>
      <c r="BA24" s="595"/>
      <c r="BB24" s="595"/>
      <c r="BC24" s="595"/>
      <c r="BD24" s="595"/>
      <c r="BE24" s="595"/>
      <c r="BF24" s="595"/>
      <c r="BG24" s="595"/>
      <c r="BH24" s="595"/>
      <c r="BI24" s="595"/>
      <c r="BJ24" s="595"/>
      <c r="BK24" s="595"/>
      <c r="BL24" s="595"/>
      <c r="BM24" s="596"/>
      <c r="BN24" s="421">
        <v>37720179</v>
      </c>
      <c r="BO24" s="422"/>
      <c r="BP24" s="422"/>
      <c r="BQ24" s="422"/>
      <c r="BR24" s="422"/>
      <c r="BS24" s="422"/>
      <c r="BT24" s="422"/>
      <c r="BU24" s="423"/>
      <c r="BV24" s="421">
        <v>37757146</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561"/>
      <c r="C25" s="562"/>
      <c r="D25" s="563"/>
      <c r="E25" s="471" t="s">
        <v>175</v>
      </c>
      <c r="F25" s="451"/>
      <c r="G25" s="451"/>
      <c r="H25" s="451"/>
      <c r="I25" s="451"/>
      <c r="J25" s="451"/>
      <c r="K25" s="452"/>
      <c r="L25" s="472">
        <v>1</v>
      </c>
      <c r="M25" s="473"/>
      <c r="N25" s="473"/>
      <c r="O25" s="473"/>
      <c r="P25" s="515"/>
      <c r="Q25" s="472">
        <v>7450</v>
      </c>
      <c r="R25" s="473"/>
      <c r="S25" s="473"/>
      <c r="T25" s="473"/>
      <c r="U25" s="473"/>
      <c r="V25" s="515"/>
      <c r="W25" s="574"/>
      <c r="X25" s="562"/>
      <c r="Y25" s="563"/>
      <c r="Z25" s="471" t="s">
        <v>176</v>
      </c>
      <c r="AA25" s="451"/>
      <c r="AB25" s="451"/>
      <c r="AC25" s="451"/>
      <c r="AD25" s="451"/>
      <c r="AE25" s="451"/>
      <c r="AF25" s="451"/>
      <c r="AG25" s="452"/>
      <c r="AH25" s="472">
        <v>142</v>
      </c>
      <c r="AI25" s="473"/>
      <c r="AJ25" s="473"/>
      <c r="AK25" s="473"/>
      <c r="AL25" s="515"/>
      <c r="AM25" s="472">
        <v>418616</v>
      </c>
      <c r="AN25" s="473"/>
      <c r="AO25" s="473"/>
      <c r="AP25" s="473"/>
      <c r="AQ25" s="473"/>
      <c r="AR25" s="515"/>
      <c r="AS25" s="472">
        <v>2948</v>
      </c>
      <c r="AT25" s="473"/>
      <c r="AU25" s="473"/>
      <c r="AV25" s="473"/>
      <c r="AW25" s="473"/>
      <c r="AX25" s="474"/>
      <c r="AY25" s="381" t="s">
        <v>177</v>
      </c>
      <c r="AZ25" s="382"/>
      <c r="BA25" s="382"/>
      <c r="BB25" s="382"/>
      <c r="BC25" s="382"/>
      <c r="BD25" s="382"/>
      <c r="BE25" s="382"/>
      <c r="BF25" s="382"/>
      <c r="BG25" s="382"/>
      <c r="BH25" s="382"/>
      <c r="BI25" s="382"/>
      <c r="BJ25" s="382"/>
      <c r="BK25" s="382"/>
      <c r="BL25" s="382"/>
      <c r="BM25" s="383"/>
      <c r="BN25" s="384">
        <v>16219148</v>
      </c>
      <c r="BO25" s="385"/>
      <c r="BP25" s="385"/>
      <c r="BQ25" s="385"/>
      <c r="BR25" s="385"/>
      <c r="BS25" s="385"/>
      <c r="BT25" s="385"/>
      <c r="BU25" s="386"/>
      <c r="BV25" s="384">
        <v>15431092</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561"/>
      <c r="C26" s="562"/>
      <c r="D26" s="563"/>
      <c r="E26" s="471" t="s">
        <v>178</v>
      </c>
      <c r="F26" s="451"/>
      <c r="G26" s="451"/>
      <c r="H26" s="451"/>
      <c r="I26" s="451"/>
      <c r="J26" s="451"/>
      <c r="K26" s="452"/>
      <c r="L26" s="472">
        <v>1</v>
      </c>
      <c r="M26" s="473"/>
      <c r="N26" s="473"/>
      <c r="O26" s="473"/>
      <c r="P26" s="515"/>
      <c r="Q26" s="472">
        <v>6500</v>
      </c>
      <c r="R26" s="473"/>
      <c r="S26" s="473"/>
      <c r="T26" s="473"/>
      <c r="U26" s="473"/>
      <c r="V26" s="515"/>
      <c r="W26" s="574"/>
      <c r="X26" s="562"/>
      <c r="Y26" s="563"/>
      <c r="Z26" s="471" t="s">
        <v>179</v>
      </c>
      <c r="AA26" s="584"/>
      <c r="AB26" s="584"/>
      <c r="AC26" s="584"/>
      <c r="AD26" s="584"/>
      <c r="AE26" s="584"/>
      <c r="AF26" s="584"/>
      <c r="AG26" s="585"/>
      <c r="AH26" s="472">
        <v>77</v>
      </c>
      <c r="AI26" s="473"/>
      <c r="AJ26" s="473"/>
      <c r="AK26" s="473"/>
      <c r="AL26" s="515"/>
      <c r="AM26" s="472">
        <v>270424</v>
      </c>
      <c r="AN26" s="473"/>
      <c r="AO26" s="473"/>
      <c r="AP26" s="473"/>
      <c r="AQ26" s="473"/>
      <c r="AR26" s="515"/>
      <c r="AS26" s="472">
        <v>3512</v>
      </c>
      <c r="AT26" s="473"/>
      <c r="AU26" s="473"/>
      <c r="AV26" s="473"/>
      <c r="AW26" s="473"/>
      <c r="AX26" s="474"/>
      <c r="AY26" s="424" t="s">
        <v>180</v>
      </c>
      <c r="AZ26" s="425"/>
      <c r="BA26" s="425"/>
      <c r="BB26" s="425"/>
      <c r="BC26" s="425"/>
      <c r="BD26" s="425"/>
      <c r="BE26" s="425"/>
      <c r="BF26" s="425"/>
      <c r="BG26" s="425"/>
      <c r="BH26" s="425"/>
      <c r="BI26" s="425"/>
      <c r="BJ26" s="425"/>
      <c r="BK26" s="425"/>
      <c r="BL26" s="425"/>
      <c r="BM26" s="426"/>
      <c r="BN26" s="421">
        <v>110000</v>
      </c>
      <c r="BO26" s="422"/>
      <c r="BP26" s="422"/>
      <c r="BQ26" s="422"/>
      <c r="BR26" s="422"/>
      <c r="BS26" s="422"/>
      <c r="BT26" s="422"/>
      <c r="BU26" s="423"/>
      <c r="BV26" s="421" t="s">
        <v>148</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561"/>
      <c r="C27" s="562"/>
      <c r="D27" s="563"/>
      <c r="E27" s="471" t="s">
        <v>181</v>
      </c>
      <c r="F27" s="451"/>
      <c r="G27" s="451"/>
      <c r="H27" s="451"/>
      <c r="I27" s="451"/>
      <c r="J27" s="451"/>
      <c r="K27" s="452"/>
      <c r="L27" s="472">
        <v>1</v>
      </c>
      <c r="M27" s="473"/>
      <c r="N27" s="473"/>
      <c r="O27" s="473"/>
      <c r="P27" s="515"/>
      <c r="Q27" s="472">
        <v>5130</v>
      </c>
      <c r="R27" s="473"/>
      <c r="S27" s="473"/>
      <c r="T27" s="473"/>
      <c r="U27" s="473"/>
      <c r="V27" s="515"/>
      <c r="W27" s="574"/>
      <c r="X27" s="562"/>
      <c r="Y27" s="563"/>
      <c r="Z27" s="471" t="s">
        <v>182</v>
      </c>
      <c r="AA27" s="451"/>
      <c r="AB27" s="451"/>
      <c r="AC27" s="451"/>
      <c r="AD27" s="451"/>
      <c r="AE27" s="451"/>
      <c r="AF27" s="451"/>
      <c r="AG27" s="452"/>
      <c r="AH27" s="472" t="s">
        <v>131</v>
      </c>
      <c r="AI27" s="473"/>
      <c r="AJ27" s="473"/>
      <c r="AK27" s="473"/>
      <c r="AL27" s="515"/>
      <c r="AM27" s="472" t="s">
        <v>139</v>
      </c>
      <c r="AN27" s="473"/>
      <c r="AO27" s="473"/>
      <c r="AP27" s="473"/>
      <c r="AQ27" s="473"/>
      <c r="AR27" s="515"/>
      <c r="AS27" s="472" t="s">
        <v>139</v>
      </c>
      <c r="AT27" s="473"/>
      <c r="AU27" s="473"/>
      <c r="AV27" s="473"/>
      <c r="AW27" s="473"/>
      <c r="AX27" s="474"/>
      <c r="AY27" s="516" t="s">
        <v>183</v>
      </c>
      <c r="AZ27" s="517"/>
      <c r="BA27" s="517"/>
      <c r="BB27" s="517"/>
      <c r="BC27" s="517"/>
      <c r="BD27" s="517"/>
      <c r="BE27" s="517"/>
      <c r="BF27" s="517"/>
      <c r="BG27" s="517"/>
      <c r="BH27" s="517"/>
      <c r="BI27" s="517"/>
      <c r="BJ27" s="517"/>
      <c r="BK27" s="517"/>
      <c r="BL27" s="517"/>
      <c r="BM27" s="518"/>
      <c r="BN27" s="597" t="s">
        <v>131</v>
      </c>
      <c r="BO27" s="598"/>
      <c r="BP27" s="598"/>
      <c r="BQ27" s="598"/>
      <c r="BR27" s="598"/>
      <c r="BS27" s="598"/>
      <c r="BT27" s="598"/>
      <c r="BU27" s="599"/>
      <c r="BV27" s="597" t="s">
        <v>131</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561"/>
      <c r="C28" s="562"/>
      <c r="D28" s="563"/>
      <c r="E28" s="471" t="s">
        <v>184</v>
      </c>
      <c r="F28" s="451"/>
      <c r="G28" s="451"/>
      <c r="H28" s="451"/>
      <c r="I28" s="451"/>
      <c r="J28" s="451"/>
      <c r="K28" s="452"/>
      <c r="L28" s="472">
        <v>1</v>
      </c>
      <c r="M28" s="473"/>
      <c r="N28" s="473"/>
      <c r="O28" s="473"/>
      <c r="P28" s="515"/>
      <c r="Q28" s="472">
        <v>4410</v>
      </c>
      <c r="R28" s="473"/>
      <c r="S28" s="473"/>
      <c r="T28" s="473"/>
      <c r="U28" s="473"/>
      <c r="V28" s="515"/>
      <c r="W28" s="574"/>
      <c r="X28" s="562"/>
      <c r="Y28" s="563"/>
      <c r="Z28" s="471" t="s">
        <v>185</v>
      </c>
      <c r="AA28" s="451"/>
      <c r="AB28" s="451"/>
      <c r="AC28" s="451"/>
      <c r="AD28" s="451"/>
      <c r="AE28" s="451"/>
      <c r="AF28" s="451"/>
      <c r="AG28" s="452"/>
      <c r="AH28" s="472" t="s">
        <v>139</v>
      </c>
      <c r="AI28" s="473"/>
      <c r="AJ28" s="473"/>
      <c r="AK28" s="473"/>
      <c r="AL28" s="515"/>
      <c r="AM28" s="472" t="s">
        <v>131</v>
      </c>
      <c r="AN28" s="473"/>
      <c r="AO28" s="473"/>
      <c r="AP28" s="473"/>
      <c r="AQ28" s="473"/>
      <c r="AR28" s="515"/>
      <c r="AS28" s="472" t="s">
        <v>131</v>
      </c>
      <c r="AT28" s="473"/>
      <c r="AU28" s="473"/>
      <c r="AV28" s="473"/>
      <c r="AW28" s="473"/>
      <c r="AX28" s="474"/>
      <c r="AY28" s="600" t="s">
        <v>186</v>
      </c>
      <c r="AZ28" s="601"/>
      <c r="BA28" s="601"/>
      <c r="BB28" s="602"/>
      <c r="BC28" s="381" t="s">
        <v>49</v>
      </c>
      <c r="BD28" s="382"/>
      <c r="BE28" s="382"/>
      <c r="BF28" s="382"/>
      <c r="BG28" s="382"/>
      <c r="BH28" s="382"/>
      <c r="BI28" s="382"/>
      <c r="BJ28" s="382"/>
      <c r="BK28" s="382"/>
      <c r="BL28" s="382"/>
      <c r="BM28" s="383"/>
      <c r="BN28" s="384">
        <v>2780415</v>
      </c>
      <c r="BO28" s="385"/>
      <c r="BP28" s="385"/>
      <c r="BQ28" s="385"/>
      <c r="BR28" s="385"/>
      <c r="BS28" s="385"/>
      <c r="BT28" s="385"/>
      <c r="BU28" s="386"/>
      <c r="BV28" s="384">
        <v>2998060</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561"/>
      <c r="C29" s="562"/>
      <c r="D29" s="563"/>
      <c r="E29" s="471" t="s">
        <v>187</v>
      </c>
      <c r="F29" s="451"/>
      <c r="G29" s="451"/>
      <c r="H29" s="451"/>
      <c r="I29" s="451"/>
      <c r="J29" s="451"/>
      <c r="K29" s="452"/>
      <c r="L29" s="472">
        <v>23</v>
      </c>
      <c r="M29" s="473"/>
      <c r="N29" s="473"/>
      <c r="O29" s="473"/>
      <c r="P29" s="515"/>
      <c r="Q29" s="472">
        <v>4160</v>
      </c>
      <c r="R29" s="473"/>
      <c r="S29" s="473"/>
      <c r="T29" s="473"/>
      <c r="U29" s="473"/>
      <c r="V29" s="515"/>
      <c r="W29" s="575"/>
      <c r="X29" s="576"/>
      <c r="Y29" s="577"/>
      <c r="Z29" s="471" t="s">
        <v>188</v>
      </c>
      <c r="AA29" s="451"/>
      <c r="AB29" s="451"/>
      <c r="AC29" s="451"/>
      <c r="AD29" s="451"/>
      <c r="AE29" s="451"/>
      <c r="AF29" s="451"/>
      <c r="AG29" s="452"/>
      <c r="AH29" s="472">
        <v>769</v>
      </c>
      <c r="AI29" s="473"/>
      <c r="AJ29" s="473"/>
      <c r="AK29" s="473"/>
      <c r="AL29" s="515"/>
      <c r="AM29" s="472">
        <v>2362368</v>
      </c>
      <c r="AN29" s="473"/>
      <c r="AO29" s="473"/>
      <c r="AP29" s="473"/>
      <c r="AQ29" s="473"/>
      <c r="AR29" s="515"/>
      <c r="AS29" s="472">
        <v>3072</v>
      </c>
      <c r="AT29" s="473"/>
      <c r="AU29" s="473"/>
      <c r="AV29" s="473"/>
      <c r="AW29" s="473"/>
      <c r="AX29" s="474"/>
      <c r="AY29" s="603"/>
      <c r="AZ29" s="604"/>
      <c r="BA29" s="604"/>
      <c r="BB29" s="605"/>
      <c r="BC29" s="455" t="s">
        <v>189</v>
      </c>
      <c r="BD29" s="456"/>
      <c r="BE29" s="456"/>
      <c r="BF29" s="456"/>
      <c r="BG29" s="456"/>
      <c r="BH29" s="456"/>
      <c r="BI29" s="456"/>
      <c r="BJ29" s="456"/>
      <c r="BK29" s="456"/>
      <c r="BL29" s="456"/>
      <c r="BM29" s="457"/>
      <c r="BN29" s="421">
        <v>1810704</v>
      </c>
      <c r="BO29" s="422"/>
      <c r="BP29" s="422"/>
      <c r="BQ29" s="422"/>
      <c r="BR29" s="422"/>
      <c r="BS29" s="422"/>
      <c r="BT29" s="422"/>
      <c r="BU29" s="423"/>
      <c r="BV29" s="421">
        <v>1690321</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190</v>
      </c>
      <c r="X30" s="582"/>
      <c r="Y30" s="582"/>
      <c r="Z30" s="582"/>
      <c r="AA30" s="582"/>
      <c r="AB30" s="582"/>
      <c r="AC30" s="582"/>
      <c r="AD30" s="582"/>
      <c r="AE30" s="582"/>
      <c r="AF30" s="582"/>
      <c r="AG30" s="583"/>
      <c r="AH30" s="540">
        <v>99.6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51</v>
      </c>
      <c r="BD30" s="595"/>
      <c r="BE30" s="595"/>
      <c r="BF30" s="595"/>
      <c r="BG30" s="595"/>
      <c r="BH30" s="595"/>
      <c r="BI30" s="595"/>
      <c r="BJ30" s="595"/>
      <c r="BK30" s="595"/>
      <c r="BL30" s="595"/>
      <c r="BM30" s="596"/>
      <c r="BN30" s="597">
        <v>4307891</v>
      </c>
      <c r="BO30" s="598"/>
      <c r="BP30" s="598"/>
      <c r="BQ30" s="598"/>
      <c r="BR30" s="598"/>
      <c r="BS30" s="598"/>
      <c r="BT30" s="598"/>
      <c r="BU30" s="599"/>
      <c r="BV30" s="597">
        <v>4378572</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191</v>
      </c>
      <c r="D32" s="181"/>
      <c r="E32" s="181"/>
      <c r="U32" s="180" t="s">
        <v>192</v>
      </c>
      <c r="AM32" s="180" t="s">
        <v>193</v>
      </c>
      <c r="BE32" s="180" t="s">
        <v>194</v>
      </c>
      <c r="BW32" s="180" t="s">
        <v>195</v>
      </c>
      <c r="CO32" s="180" t="s">
        <v>196</v>
      </c>
      <c r="DI32" s="204"/>
    </row>
    <row r="33" spans="1:113" ht="13.5" customHeight="1" x14ac:dyDescent="0.2">
      <c r="A33" s="181"/>
      <c r="B33" s="205"/>
      <c r="C33" s="445" t="s">
        <v>197</v>
      </c>
      <c r="D33" s="445"/>
      <c r="E33" s="410" t="s">
        <v>198</v>
      </c>
      <c r="F33" s="410"/>
      <c r="G33" s="410"/>
      <c r="H33" s="410"/>
      <c r="I33" s="410"/>
      <c r="J33" s="410"/>
      <c r="K33" s="410"/>
      <c r="L33" s="410"/>
      <c r="M33" s="410"/>
      <c r="N33" s="410"/>
      <c r="O33" s="410"/>
      <c r="P33" s="410"/>
      <c r="Q33" s="410"/>
      <c r="R33" s="410"/>
      <c r="S33" s="410"/>
      <c r="T33" s="206"/>
      <c r="U33" s="445" t="s">
        <v>197</v>
      </c>
      <c r="V33" s="445"/>
      <c r="W33" s="410" t="s">
        <v>198</v>
      </c>
      <c r="X33" s="410"/>
      <c r="Y33" s="410"/>
      <c r="Z33" s="410"/>
      <c r="AA33" s="410"/>
      <c r="AB33" s="410"/>
      <c r="AC33" s="410"/>
      <c r="AD33" s="410"/>
      <c r="AE33" s="410"/>
      <c r="AF33" s="410"/>
      <c r="AG33" s="410"/>
      <c r="AH33" s="410"/>
      <c r="AI33" s="410"/>
      <c r="AJ33" s="410"/>
      <c r="AK33" s="410"/>
      <c r="AL33" s="206"/>
      <c r="AM33" s="445" t="s">
        <v>197</v>
      </c>
      <c r="AN33" s="445"/>
      <c r="AO33" s="410" t="s">
        <v>199</v>
      </c>
      <c r="AP33" s="410"/>
      <c r="AQ33" s="410"/>
      <c r="AR33" s="410"/>
      <c r="AS33" s="410"/>
      <c r="AT33" s="410"/>
      <c r="AU33" s="410"/>
      <c r="AV33" s="410"/>
      <c r="AW33" s="410"/>
      <c r="AX33" s="410"/>
      <c r="AY33" s="410"/>
      <c r="AZ33" s="410"/>
      <c r="BA33" s="410"/>
      <c r="BB33" s="410"/>
      <c r="BC33" s="410"/>
      <c r="BD33" s="207"/>
      <c r="BE33" s="410" t="s">
        <v>200</v>
      </c>
      <c r="BF33" s="410"/>
      <c r="BG33" s="410" t="s">
        <v>201</v>
      </c>
      <c r="BH33" s="410"/>
      <c r="BI33" s="410"/>
      <c r="BJ33" s="410"/>
      <c r="BK33" s="410"/>
      <c r="BL33" s="410"/>
      <c r="BM33" s="410"/>
      <c r="BN33" s="410"/>
      <c r="BO33" s="410"/>
      <c r="BP33" s="410"/>
      <c r="BQ33" s="410"/>
      <c r="BR33" s="410"/>
      <c r="BS33" s="410"/>
      <c r="BT33" s="410"/>
      <c r="BU33" s="410"/>
      <c r="BV33" s="207"/>
      <c r="BW33" s="445" t="s">
        <v>200</v>
      </c>
      <c r="BX33" s="445"/>
      <c r="BY33" s="410" t="s">
        <v>202</v>
      </c>
      <c r="BZ33" s="410"/>
      <c r="CA33" s="410"/>
      <c r="CB33" s="410"/>
      <c r="CC33" s="410"/>
      <c r="CD33" s="410"/>
      <c r="CE33" s="410"/>
      <c r="CF33" s="410"/>
      <c r="CG33" s="410"/>
      <c r="CH33" s="410"/>
      <c r="CI33" s="410"/>
      <c r="CJ33" s="410"/>
      <c r="CK33" s="410"/>
      <c r="CL33" s="410"/>
      <c r="CM33" s="410"/>
      <c r="CN33" s="206"/>
      <c r="CO33" s="445" t="s">
        <v>203</v>
      </c>
      <c r="CP33" s="445"/>
      <c r="CQ33" s="410" t="s">
        <v>204</v>
      </c>
      <c r="CR33" s="410"/>
      <c r="CS33" s="410"/>
      <c r="CT33" s="410"/>
      <c r="CU33" s="410"/>
      <c r="CV33" s="410"/>
      <c r="CW33" s="410"/>
      <c r="CX33" s="410"/>
      <c r="CY33" s="410"/>
      <c r="CZ33" s="410"/>
      <c r="DA33" s="410"/>
      <c r="DB33" s="410"/>
      <c r="DC33" s="410"/>
      <c r="DD33" s="410"/>
      <c r="DE33" s="410"/>
      <c r="DF33" s="206"/>
      <c r="DG33" s="609" t="s">
        <v>205</v>
      </c>
      <c r="DH33" s="609"/>
      <c r="DI33" s="208"/>
    </row>
    <row r="34" spans="1:113" ht="32.25" customHeight="1" x14ac:dyDescent="0.2">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競輪事業特別会計</v>
      </c>
      <c r="X34" s="611"/>
      <c r="Y34" s="611"/>
      <c r="Z34" s="611"/>
      <c r="AA34" s="611"/>
      <c r="AB34" s="611"/>
      <c r="AC34" s="611"/>
      <c r="AD34" s="611"/>
      <c r="AE34" s="611"/>
      <c r="AF34" s="611"/>
      <c r="AG34" s="611"/>
      <c r="AH34" s="611"/>
      <c r="AI34" s="611"/>
      <c r="AJ34" s="611"/>
      <c r="AK34" s="611"/>
      <c r="AL34" s="181"/>
      <c r="AM34" s="610">
        <f>IF(AO34="","",MAX(C34:D43,U34:V43)+1)</f>
        <v>8</v>
      </c>
      <c r="AN34" s="610"/>
      <c r="AO34" s="611" t="str">
        <f>IF('各会計、関係団体の財政状況及び健全化判断比率'!B34="","",'各会計、関係団体の財政状況及び健全化判断比率'!B34)</f>
        <v>水道事業会計</v>
      </c>
      <c r="AP34" s="611"/>
      <c r="AQ34" s="611"/>
      <c r="AR34" s="611"/>
      <c r="AS34" s="611"/>
      <c r="AT34" s="611"/>
      <c r="AU34" s="611"/>
      <c r="AV34" s="611"/>
      <c r="AW34" s="611"/>
      <c r="AX34" s="611"/>
      <c r="AY34" s="611"/>
      <c r="AZ34" s="611"/>
      <c r="BA34" s="611"/>
      <c r="BB34" s="611"/>
      <c r="BC34" s="611"/>
      <c r="BD34" s="181"/>
      <c r="BE34" s="610">
        <f>IF(BG34="","",MAX(C34:D43,U34:V43,AM34:AN43)+1)</f>
        <v>11</v>
      </c>
      <c r="BF34" s="610"/>
      <c r="BG34" s="611" t="str">
        <f>IF('各会計、関係団体の財政状況及び健全化判断比率'!B37="","",'各会計、関係団体の財政状況及び健全化判断比率'!B37)</f>
        <v>青果市場事業特別会計</v>
      </c>
      <c r="BH34" s="611"/>
      <c r="BI34" s="611"/>
      <c r="BJ34" s="611"/>
      <c r="BK34" s="611"/>
      <c r="BL34" s="611"/>
      <c r="BM34" s="611"/>
      <c r="BN34" s="611"/>
      <c r="BO34" s="611"/>
      <c r="BP34" s="611"/>
      <c r="BQ34" s="611"/>
      <c r="BR34" s="611"/>
      <c r="BS34" s="611"/>
      <c r="BT34" s="611"/>
      <c r="BU34" s="611"/>
      <c r="BV34" s="181"/>
      <c r="BW34" s="610">
        <f>IF(BY34="","",MAX(C34:D43,U34:V43,AM34:AN43,BE34:BF43)+1)</f>
        <v>13</v>
      </c>
      <c r="BX34" s="610"/>
      <c r="BY34" s="611" t="str">
        <f>IF('各会計、関係団体の財政状況及び健全化判断比率'!B68="","",'各会計、関係団体の財政状況及び健全化判断比率'!B68)</f>
        <v>山口県市町総合事務組合（一般会計）</v>
      </c>
      <c r="BZ34" s="611"/>
      <c r="CA34" s="611"/>
      <c r="CB34" s="611"/>
      <c r="CC34" s="611"/>
      <c r="CD34" s="611"/>
      <c r="CE34" s="611"/>
      <c r="CF34" s="611"/>
      <c r="CG34" s="611"/>
      <c r="CH34" s="611"/>
      <c r="CI34" s="611"/>
      <c r="CJ34" s="611"/>
      <c r="CK34" s="611"/>
      <c r="CL34" s="611"/>
      <c r="CM34" s="611"/>
      <c r="CN34" s="181"/>
      <c r="CO34" s="610">
        <f>IF(CQ34="","",MAX(C34:D43,U34:V43,AM34:AN43,BE34:BF43,BW34:BX43)+1)</f>
        <v>18</v>
      </c>
      <c r="CP34" s="610"/>
      <c r="CQ34" s="611" t="str">
        <f>IF('各会計、関係団体の財政状況及び健全化判断比率'!BS7="","",'各会計、関係団体の財政状況及び健全化判断比率'!BS7)</f>
        <v>防府市農業公社</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2">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国民健康保険事業特別会計</v>
      </c>
      <c r="X35" s="611"/>
      <c r="Y35" s="611"/>
      <c r="Z35" s="611"/>
      <c r="AA35" s="611"/>
      <c r="AB35" s="611"/>
      <c r="AC35" s="611"/>
      <c r="AD35" s="611"/>
      <c r="AE35" s="611"/>
      <c r="AF35" s="611"/>
      <c r="AG35" s="611"/>
      <c r="AH35" s="611"/>
      <c r="AI35" s="611"/>
      <c r="AJ35" s="611"/>
      <c r="AK35" s="611"/>
      <c r="AL35" s="181"/>
      <c r="AM35" s="610">
        <f t="shared" ref="AM35:AM43" si="0">IF(AO35="","",AM34+1)</f>
        <v>9</v>
      </c>
      <c r="AN35" s="610"/>
      <c r="AO35" s="611" t="str">
        <f>IF('各会計、関係団体の財政状況及び健全化判断比率'!B35="","",'各会計、関係団体の財政状況及び健全化判断比率'!B35)</f>
        <v>工業用水道事業会計</v>
      </c>
      <c r="AP35" s="611"/>
      <c r="AQ35" s="611"/>
      <c r="AR35" s="611"/>
      <c r="AS35" s="611"/>
      <c r="AT35" s="611"/>
      <c r="AU35" s="611"/>
      <c r="AV35" s="611"/>
      <c r="AW35" s="611"/>
      <c r="AX35" s="611"/>
      <c r="AY35" s="611"/>
      <c r="AZ35" s="611"/>
      <c r="BA35" s="611"/>
      <c r="BB35" s="611"/>
      <c r="BC35" s="611"/>
      <c r="BD35" s="181"/>
      <c r="BE35" s="610">
        <f t="shared" ref="BE35:BE43" si="1">IF(BG35="","",BE34+1)</f>
        <v>12</v>
      </c>
      <c r="BF35" s="610"/>
      <c r="BG35" s="611" t="str">
        <f>IF('各会計、関係団体の財政状況及び健全化判断比率'!B38="","",'各会計、関係団体の財政状況及び健全化判断比率'!B38)</f>
        <v>と場事業特別会計</v>
      </c>
      <c r="BH35" s="611"/>
      <c r="BI35" s="611"/>
      <c r="BJ35" s="611"/>
      <c r="BK35" s="611"/>
      <c r="BL35" s="611"/>
      <c r="BM35" s="611"/>
      <c r="BN35" s="611"/>
      <c r="BO35" s="611"/>
      <c r="BP35" s="611"/>
      <c r="BQ35" s="611"/>
      <c r="BR35" s="611"/>
      <c r="BS35" s="611"/>
      <c r="BT35" s="611"/>
      <c r="BU35" s="611"/>
      <c r="BV35" s="181"/>
      <c r="BW35" s="610">
        <f t="shared" ref="BW35:BW43" si="2">IF(BY35="","",BW34+1)</f>
        <v>14</v>
      </c>
      <c r="BX35" s="610"/>
      <c r="BY35" s="611" t="str">
        <f>IF('各会計、関係団体の財政状況及び健全化判断比率'!B69="","",'各会計、関係団体の財政状況及び健全化判断比率'!B69)</f>
        <v>山口県市町総合事務組合（非常勤職員公務災害補償特別会計）</v>
      </c>
      <c r="BZ35" s="611"/>
      <c r="CA35" s="611"/>
      <c r="CB35" s="611"/>
      <c r="CC35" s="611"/>
      <c r="CD35" s="611"/>
      <c r="CE35" s="611"/>
      <c r="CF35" s="611"/>
      <c r="CG35" s="611"/>
      <c r="CH35" s="611"/>
      <c r="CI35" s="611"/>
      <c r="CJ35" s="611"/>
      <c r="CK35" s="611"/>
      <c r="CL35" s="611"/>
      <c r="CM35" s="611"/>
      <c r="CN35" s="181"/>
      <c r="CO35" s="610">
        <f t="shared" ref="CO35:CO43" si="3">IF(CQ35="","",CO34+1)</f>
        <v>19</v>
      </c>
      <c r="CP35" s="610"/>
      <c r="CQ35" s="611" t="str">
        <f>IF('各会計、関係団体の財政状況及び健全化判断比率'!BS8="","",'各会計、関係団体の財政状況及び健全化判断比率'!BS8)</f>
        <v>防府水道センター</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2">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駐車場事業特別会計</v>
      </c>
      <c r="X36" s="611"/>
      <c r="Y36" s="611"/>
      <c r="Z36" s="611"/>
      <c r="AA36" s="611"/>
      <c r="AB36" s="611"/>
      <c r="AC36" s="611"/>
      <c r="AD36" s="611"/>
      <c r="AE36" s="611"/>
      <c r="AF36" s="611"/>
      <c r="AG36" s="611"/>
      <c r="AH36" s="611"/>
      <c r="AI36" s="611"/>
      <c r="AJ36" s="611"/>
      <c r="AK36" s="611"/>
      <c r="AL36" s="181"/>
      <c r="AM36" s="610">
        <f t="shared" si="0"/>
        <v>10</v>
      </c>
      <c r="AN36" s="610"/>
      <c r="AO36" s="611" t="str">
        <f>IF('各会計、関係団体の財政状況及び健全化判断比率'!B36="","",'各会計、関係団体の財政状況及び健全化判断比率'!B36)</f>
        <v>公共下水道事業会計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15</v>
      </c>
      <c r="BX36" s="610"/>
      <c r="BY36" s="611" t="str">
        <f>IF('各会計、関係団体の財政状況及び健全化判断比率'!B70="","",'各会計、関係団体の財政状況及び健全化判断比率'!B70)</f>
        <v>山口県市町総合事務組合（山口県自治会館管理特別会計）</v>
      </c>
      <c r="BZ36" s="611"/>
      <c r="CA36" s="611"/>
      <c r="CB36" s="611"/>
      <c r="CC36" s="611"/>
      <c r="CD36" s="611"/>
      <c r="CE36" s="611"/>
      <c r="CF36" s="611"/>
      <c r="CG36" s="611"/>
      <c r="CH36" s="611"/>
      <c r="CI36" s="611"/>
      <c r="CJ36" s="611"/>
      <c r="CK36" s="611"/>
      <c r="CL36" s="611"/>
      <c r="CM36" s="611"/>
      <c r="CN36" s="181"/>
      <c r="CO36" s="610">
        <f t="shared" si="3"/>
        <v>20</v>
      </c>
      <c r="CP36" s="610"/>
      <c r="CQ36" s="611" t="str">
        <f>IF('各会計、関係団体の財政状況及び健全化判断比率'!BS9="","",'各会計、関係団体の財政状況及び健全化判断比率'!BS9)</f>
        <v>防府市文化振興財団</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2">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5</v>
      </c>
      <c r="V37" s="610"/>
      <c r="W37" s="611" t="str">
        <f>IF('各会計、関係団体の財政状況及び健全化判断比率'!B31="","",'各会計、関係団体の財政状況及び健全化判断比率'!B31)</f>
        <v>交通災害共済事業特別会計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16</v>
      </c>
      <c r="BX37" s="610"/>
      <c r="BY37" s="611" t="str">
        <f>IF('各会計、関係団体の財政状況及び健全化判断比率'!B71="","",'各会計、関係団体の財政状況及び健全化判断比率'!B71)</f>
        <v>山口県後期高齢者医療広域連合（一般会計）</v>
      </c>
      <c r="BZ37" s="611"/>
      <c r="CA37" s="611"/>
      <c r="CB37" s="611"/>
      <c r="CC37" s="611"/>
      <c r="CD37" s="611"/>
      <c r="CE37" s="611"/>
      <c r="CF37" s="611"/>
      <c r="CG37" s="611"/>
      <c r="CH37" s="611"/>
      <c r="CI37" s="611"/>
      <c r="CJ37" s="611"/>
      <c r="CK37" s="611"/>
      <c r="CL37" s="611"/>
      <c r="CM37" s="611"/>
      <c r="CN37" s="181"/>
      <c r="CO37" s="610">
        <f t="shared" si="3"/>
        <v>21</v>
      </c>
      <c r="CP37" s="610"/>
      <c r="CQ37" s="611" t="str">
        <f>IF('各会計、関係団体の財政状況及び健全化判断比率'!BS10="","",'各会計、関係団体の財政状況及び健全化判断比率'!BS10)</f>
        <v>山口・防府地域工芸・地場産業振興センター</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2">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f t="shared" si="4"/>
        <v>6</v>
      </c>
      <c r="V38" s="610"/>
      <c r="W38" s="611" t="str">
        <f>IF('各会計、関係団体の財政状況及び健全化判断比率'!B32="","",'各会計、関係団体の財政状況及び健全化判断比率'!B32)</f>
        <v>介護保険事業特別会計</v>
      </c>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17</v>
      </c>
      <c r="BX38" s="610"/>
      <c r="BY38" s="611" t="str">
        <f>IF('各会計、関係団体の財政状況及び健全化判断比率'!B72="","",'各会計、関係団体の財政状況及び健全化判断比率'!B72)</f>
        <v>山口県後期高齢者医療広域連合（後期高齢者医療特別会計）</v>
      </c>
      <c r="BZ38" s="611"/>
      <c r="CA38" s="611"/>
      <c r="CB38" s="611"/>
      <c r="CC38" s="611"/>
      <c r="CD38" s="611"/>
      <c r="CE38" s="611"/>
      <c r="CF38" s="611"/>
      <c r="CG38" s="611"/>
      <c r="CH38" s="611"/>
      <c r="CI38" s="611"/>
      <c r="CJ38" s="611"/>
      <c r="CK38" s="611"/>
      <c r="CL38" s="611"/>
      <c r="CM38" s="611"/>
      <c r="CN38" s="181"/>
      <c r="CO38" s="610">
        <f t="shared" si="3"/>
        <v>22</v>
      </c>
      <c r="CP38" s="610"/>
      <c r="CQ38" s="611" t="str">
        <f>IF('各会計、関係団体の財政状況及び健全化判断比率'!BS11="","",'各会計、関係団体の財政状況及び健全化判断比率'!BS11)</f>
        <v>野島海運</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2">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f t="shared" si="4"/>
        <v>7</v>
      </c>
      <c r="V39" s="610"/>
      <c r="W39" s="611" t="str">
        <f>IF('各会計、関係団体の財政状況及び健全化判断比率'!B33="","",'各会計、関係団体の財政状況及び健全化判断比率'!B33)</f>
        <v>後期高齢者医療事業特別会計</v>
      </c>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181"/>
      <c r="CO39" s="610">
        <f t="shared" si="3"/>
        <v>23</v>
      </c>
      <c r="CP39" s="610"/>
      <c r="CQ39" s="611" t="str">
        <f>IF('各会計、関係団体の財政状況及び健全化判断比率'!BS12="","",'各会計、関係団体の財政状況及び健全化判断比率'!BS12)</f>
        <v>防府市土地開発公社</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〇</v>
      </c>
      <c r="DH39" s="612"/>
      <c r="DI39" s="208"/>
    </row>
    <row r="40" spans="1:113" ht="32.25" customHeight="1" x14ac:dyDescent="0.2">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181"/>
      <c r="CO40" s="610">
        <f t="shared" si="3"/>
        <v>24</v>
      </c>
      <c r="CP40" s="610"/>
      <c r="CQ40" s="611" t="str">
        <f>IF('各会計、関係団体の財政状況及び健全化判断比率'!BS13="","",'各会計、関係団体の財政状況及び健全化判断比率'!BS13)</f>
        <v>防府地域振興</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2">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181"/>
      <c r="CO41" s="610">
        <f t="shared" si="3"/>
        <v>25</v>
      </c>
      <c r="CP41" s="610"/>
      <c r="CQ41" s="611" t="str">
        <f>IF('各会計、関係団体の財政状況及び健全化判断比率'!BS14="","",'各会計、関係団体の財政状況及び健全化判断比率'!BS14)</f>
        <v>やまぐち農林振興公社</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2">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2">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180" t="s">
        <v>207</v>
      </c>
    </row>
    <row r="47" spans="1:113" x14ac:dyDescent="0.2">
      <c r="E47" s="180" t="s">
        <v>208</v>
      </c>
    </row>
    <row r="48" spans="1:113" x14ac:dyDescent="0.2">
      <c r="E48" s="180" t="s">
        <v>209</v>
      </c>
    </row>
    <row r="49" spans="5:5" x14ac:dyDescent="0.2">
      <c r="E49" s="212" t="s">
        <v>210</v>
      </c>
    </row>
    <row r="50" spans="5:5" x14ac:dyDescent="0.2">
      <c r="E50" s="180" t="s">
        <v>211</v>
      </c>
    </row>
    <row r="51" spans="5:5" x14ac:dyDescent="0.2">
      <c r="E51" s="180" t="s">
        <v>212</v>
      </c>
    </row>
    <row r="52" spans="5:5" x14ac:dyDescent="0.2">
      <c r="E52" s="180" t="s">
        <v>213</v>
      </c>
    </row>
    <row r="53" spans="5:5" x14ac:dyDescent="0.2"/>
    <row r="54" spans="5:5" x14ac:dyDescent="0.2"/>
    <row r="55" spans="5:5" x14ac:dyDescent="0.2"/>
    <row r="56" spans="5:5" x14ac:dyDescent="0.2"/>
  </sheetData>
  <sheetProtection algorithmName="SHA-512" hashValue="NTVqNE+ipCfXVRxbcNRvvE6Wlepq5aULjVyAmKxtFCx4gRy0nXY1TgeMWoTkgKyfmVe8hyZIe19dC5EF1lSX+g==" saltValue="pxloYdxKBaRt1VICRlQE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3" t="s">
        <v>566</v>
      </c>
      <c r="D34" s="1153"/>
      <c r="E34" s="1154"/>
      <c r="F34" s="32">
        <v>5.18</v>
      </c>
      <c r="G34" s="33">
        <v>5.19</v>
      </c>
      <c r="H34" s="33">
        <v>4.49</v>
      </c>
      <c r="I34" s="33">
        <v>4.4400000000000004</v>
      </c>
      <c r="J34" s="34">
        <v>8.01</v>
      </c>
      <c r="K34" s="22"/>
      <c r="L34" s="22"/>
      <c r="M34" s="22"/>
      <c r="N34" s="22"/>
      <c r="O34" s="22"/>
      <c r="P34" s="22"/>
    </row>
    <row r="35" spans="1:16" ht="39" customHeight="1" x14ac:dyDescent="0.2">
      <c r="A35" s="22"/>
      <c r="B35" s="35"/>
      <c r="C35" s="1149" t="s">
        <v>567</v>
      </c>
      <c r="D35" s="1149"/>
      <c r="E35" s="1150"/>
      <c r="F35" s="36">
        <v>10.57</v>
      </c>
      <c r="G35" s="37">
        <v>10.59</v>
      </c>
      <c r="H35" s="37">
        <v>10.83</v>
      </c>
      <c r="I35" s="37">
        <v>9.48</v>
      </c>
      <c r="J35" s="38">
        <v>7.81</v>
      </c>
      <c r="K35" s="22"/>
      <c r="L35" s="22"/>
      <c r="M35" s="22"/>
      <c r="N35" s="22"/>
      <c r="O35" s="22"/>
      <c r="P35" s="22"/>
    </row>
    <row r="36" spans="1:16" ht="39" customHeight="1" x14ac:dyDescent="0.2">
      <c r="A36" s="22"/>
      <c r="B36" s="35"/>
      <c r="C36" s="1149" t="s">
        <v>568</v>
      </c>
      <c r="D36" s="1149"/>
      <c r="E36" s="1150"/>
      <c r="F36" s="36">
        <v>2.72</v>
      </c>
      <c r="G36" s="37">
        <v>3.65</v>
      </c>
      <c r="H36" s="37">
        <v>3.49</v>
      </c>
      <c r="I36" s="37">
        <v>4.3499999999999996</v>
      </c>
      <c r="J36" s="38">
        <v>4.72</v>
      </c>
      <c r="K36" s="22"/>
      <c r="L36" s="22"/>
      <c r="M36" s="22"/>
      <c r="N36" s="22"/>
      <c r="O36" s="22"/>
      <c r="P36" s="22"/>
    </row>
    <row r="37" spans="1:16" ht="39" customHeight="1" x14ac:dyDescent="0.2">
      <c r="A37" s="22"/>
      <c r="B37" s="35"/>
      <c r="C37" s="1149" t="s">
        <v>569</v>
      </c>
      <c r="D37" s="1149"/>
      <c r="E37" s="1150"/>
      <c r="F37" s="36">
        <v>3.42</v>
      </c>
      <c r="G37" s="37">
        <v>3.46</v>
      </c>
      <c r="H37" s="37">
        <v>3.28</v>
      </c>
      <c r="I37" s="37">
        <v>3.02</v>
      </c>
      <c r="J37" s="38">
        <v>2.79</v>
      </c>
      <c r="K37" s="22"/>
      <c r="L37" s="22"/>
      <c r="M37" s="22"/>
      <c r="N37" s="22"/>
      <c r="O37" s="22"/>
      <c r="P37" s="22"/>
    </row>
    <row r="38" spans="1:16" ht="39" customHeight="1" x14ac:dyDescent="0.2">
      <c r="A38" s="22"/>
      <c r="B38" s="35"/>
      <c r="C38" s="1149" t="s">
        <v>570</v>
      </c>
      <c r="D38" s="1149"/>
      <c r="E38" s="1150"/>
      <c r="F38" s="36">
        <v>4.58</v>
      </c>
      <c r="G38" s="37">
        <v>5.73</v>
      </c>
      <c r="H38" s="37">
        <v>2.1</v>
      </c>
      <c r="I38" s="37">
        <v>2.42</v>
      </c>
      <c r="J38" s="38">
        <v>2.73</v>
      </c>
      <c r="K38" s="22"/>
      <c r="L38" s="22"/>
      <c r="M38" s="22"/>
      <c r="N38" s="22"/>
      <c r="O38" s="22"/>
      <c r="P38" s="22"/>
    </row>
    <row r="39" spans="1:16" ht="39" customHeight="1" x14ac:dyDescent="0.2">
      <c r="A39" s="22"/>
      <c r="B39" s="35"/>
      <c r="C39" s="1149" t="s">
        <v>571</v>
      </c>
      <c r="D39" s="1149"/>
      <c r="E39" s="1150"/>
      <c r="F39" s="36">
        <v>2.36</v>
      </c>
      <c r="G39" s="37">
        <v>2.0299999999999998</v>
      </c>
      <c r="H39" s="37">
        <v>2.16</v>
      </c>
      <c r="I39" s="37">
        <v>2.92</v>
      </c>
      <c r="J39" s="38">
        <v>2.4300000000000002</v>
      </c>
      <c r="K39" s="22"/>
      <c r="L39" s="22"/>
      <c r="M39" s="22"/>
      <c r="N39" s="22"/>
      <c r="O39" s="22"/>
      <c r="P39" s="22"/>
    </row>
    <row r="40" spans="1:16" ht="39" customHeight="1" x14ac:dyDescent="0.2">
      <c r="A40" s="22"/>
      <c r="B40" s="35"/>
      <c r="C40" s="1149" t="s">
        <v>572</v>
      </c>
      <c r="D40" s="1149"/>
      <c r="E40" s="1150"/>
      <c r="F40" s="36">
        <v>0.56000000000000005</v>
      </c>
      <c r="G40" s="37">
        <v>0.86</v>
      </c>
      <c r="H40" s="37">
        <v>1.22</v>
      </c>
      <c r="I40" s="37">
        <v>1.06</v>
      </c>
      <c r="J40" s="38">
        <v>1.21</v>
      </c>
      <c r="K40" s="22"/>
      <c r="L40" s="22"/>
      <c r="M40" s="22"/>
      <c r="N40" s="22"/>
      <c r="O40" s="22"/>
      <c r="P40" s="22"/>
    </row>
    <row r="41" spans="1:16" ht="39" customHeight="1" x14ac:dyDescent="0.2">
      <c r="A41" s="22"/>
      <c r="B41" s="35"/>
      <c r="C41" s="1149" t="s">
        <v>573</v>
      </c>
      <c r="D41" s="1149"/>
      <c r="E41" s="1150"/>
      <c r="F41" s="36">
        <v>0.18</v>
      </c>
      <c r="G41" s="37">
        <v>0.18</v>
      </c>
      <c r="H41" s="37">
        <v>0.21</v>
      </c>
      <c r="I41" s="37">
        <v>0.19</v>
      </c>
      <c r="J41" s="38">
        <v>0.18</v>
      </c>
      <c r="K41" s="22"/>
      <c r="L41" s="22"/>
      <c r="M41" s="22"/>
      <c r="N41" s="22"/>
      <c r="O41" s="22"/>
      <c r="P41" s="22"/>
    </row>
    <row r="42" spans="1:16" ht="39" customHeight="1" x14ac:dyDescent="0.2">
      <c r="A42" s="22"/>
      <c r="B42" s="39"/>
      <c r="C42" s="1149" t="s">
        <v>574</v>
      </c>
      <c r="D42" s="1149"/>
      <c r="E42" s="1150"/>
      <c r="F42" s="36" t="s">
        <v>516</v>
      </c>
      <c r="G42" s="37" t="s">
        <v>516</v>
      </c>
      <c r="H42" s="37" t="s">
        <v>516</v>
      </c>
      <c r="I42" s="37" t="s">
        <v>516</v>
      </c>
      <c r="J42" s="38" t="s">
        <v>516</v>
      </c>
      <c r="K42" s="22"/>
      <c r="L42" s="22"/>
      <c r="M42" s="22"/>
      <c r="N42" s="22"/>
      <c r="O42" s="22"/>
      <c r="P42" s="22"/>
    </row>
    <row r="43" spans="1:16" ht="39" customHeight="1" thickBot="1" x14ac:dyDescent="0.25">
      <c r="A43" s="22"/>
      <c r="B43" s="40"/>
      <c r="C43" s="1151" t="s">
        <v>575</v>
      </c>
      <c r="D43" s="1151"/>
      <c r="E43" s="1152"/>
      <c r="F43" s="41">
        <v>0.17</v>
      </c>
      <c r="G43" s="42">
        <v>0.19</v>
      </c>
      <c r="H43" s="42">
        <v>0.2</v>
      </c>
      <c r="I43" s="42">
        <v>0.21</v>
      </c>
      <c r="J43" s="43">
        <v>0.21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Qol8FfGsy3qXa5bsTW8eCQmIT4WWVtXRcCINOb9k+W4bcuHWYqLo2d1PfO4E7+3uLP/1UkPEnsOqHDzbaNZQg==" saltValue="j1ScC4CAOLyihi4fu2MU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G29" sqref="G29"/>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55" t="s">
        <v>11</v>
      </c>
      <c r="C45" s="1156"/>
      <c r="D45" s="56"/>
      <c r="E45" s="1161" t="s">
        <v>12</v>
      </c>
      <c r="F45" s="1161"/>
      <c r="G45" s="1161"/>
      <c r="H45" s="1161"/>
      <c r="I45" s="1161"/>
      <c r="J45" s="1162"/>
      <c r="K45" s="57">
        <v>3646</v>
      </c>
      <c r="L45" s="58">
        <v>3976</v>
      </c>
      <c r="M45" s="58">
        <v>3848</v>
      </c>
      <c r="N45" s="58">
        <v>3845</v>
      </c>
      <c r="O45" s="59">
        <v>3737</v>
      </c>
      <c r="P45" s="46"/>
      <c r="Q45" s="46"/>
      <c r="R45" s="46"/>
      <c r="S45" s="46"/>
      <c r="T45" s="46"/>
      <c r="U45" s="46"/>
    </row>
    <row r="46" spans="1:21" ht="30.75" customHeight="1" x14ac:dyDescent="0.2">
      <c r="A46" s="46"/>
      <c r="B46" s="1157"/>
      <c r="C46" s="1158"/>
      <c r="D46" s="60"/>
      <c r="E46" s="1163" t="s">
        <v>13</v>
      </c>
      <c r="F46" s="1163"/>
      <c r="G46" s="1163"/>
      <c r="H46" s="1163"/>
      <c r="I46" s="1163"/>
      <c r="J46" s="1164"/>
      <c r="K46" s="61" t="s">
        <v>516</v>
      </c>
      <c r="L46" s="62" t="s">
        <v>516</v>
      </c>
      <c r="M46" s="62" t="s">
        <v>516</v>
      </c>
      <c r="N46" s="62" t="s">
        <v>516</v>
      </c>
      <c r="O46" s="63" t="s">
        <v>516</v>
      </c>
      <c r="P46" s="46"/>
      <c r="Q46" s="46"/>
      <c r="R46" s="46"/>
      <c r="S46" s="46"/>
      <c r="T46" s="46"/>
      <c r="U46" s="46"/>
    </row>
    <row r="47" spans="1:21" ht="30.75" customHeight="1" x14ac:dyDescent="0.2">
      <c r="A47" s="46"/>
      <c r="B47" s="1157"/>
      <c r="C47" s="1158"/>
      <c r="D47" s="60"/>
      <c r="E47" s="1163" t="s">
        <v>14</v>
      </c>
      <c r="F47" s="1163"/>
      <c r="G47" s="1163"/>
      <c r="H47" s="1163"/>
      <c r="I47" s="1163"/>
      <c r="J47" s="1164"/>
      <c r="K47" s="61" t="s">
        <v>516</v>
      </c>
      <c r="L47" s="62" t="s">
        <v>516</v>
      </c>
      <c r="M47" s="62" t="s">
        <v>516</v>
      </c>
      <c r="N47" s="62" t="s">
        <v>516</v>
      </c>
      <c r="O47" s="63" t="s">
        <v>516</v>
      </c>
      <c r="P47" s="46"/>
      <c r="Q47" s="46"/>
      <c r="R47" s="46"/>
      <c r="S47" s="46"/>
      <c r="T47" s="46"/>
      <c r="U47" s="46"/>
    </row>
    <row r="48" spans="1:21" ht="30.75" customHeight="1" x14ac:dyDescent="0.2">
      <c r="A48" s="46"/>
      <c r="B48" s="1157"/>
      <c r="C48" s="1158"/>
      <c r="D48" s="60"/>
      <c r="E48" s="1163" t="s">
        <v>15</v>
      </c>
      <c r="F48" s="1163"/>
      <c r="G48" s="1163"/>
      <c r="H48" s="1163"/>
      <c r="I48" s="1163"/>
      <c r="J48" s="1164"/>
      <c r="K48" s="61">
        <v>876</v>
      </c>
      <c r="L48" s="62">
        <v>818</v>
      </c>
      <c r="M48" s="62">
        <v>816</v>
      </c>
      <c r="N48" s="62">
        <v>815</v>
      </c>
      <c r="O48" s="63">
        <v>834</v>
      </c>
      <c r="P48" s="46"/>
      <c r="Q48" s="46"/>
      <c r="R48" s="46"/>
      <c r="S48" s="46"/>
      <c r="T48" s="46"/>
      <c r="U48" s="46"/>
    </row>
    <row r="49" spans="1:21" ht="30.75" customHeight="1" x14ac:dyDescent="0.2">
      <c r="A49" s="46"/>
      <c r="B49" s="1157"/>
      <c r="C49" s="1158"/>
      <c r="D49" s="60"/>
      <c r="E49" s="1163" t="s">
        <v>16</v>
      </c>
      <c r="F49" s="1163"/>
      <c r="G49" s="1163"/>
      <c r="H49" s="1163"/>
      <c r="I49" s="1163"/>
      <c r="J49" s="1164"/>
      <c r="K49" s="61" t="s">
        <v>516</v>
      </c>
      <c r="L49" s="62" t="s">
        <v>516</v>
      </c>
      <c r="M49" s="62" t="s">
        <v>516</v>
      </c>
      <c r="N49" s="62" t="s">
        <v>516</v>
      </c>
      <c r="O49" s="63" t="s">
        <v>516</v>
      </c>
      <c r="P49" s="46"/>
      <c r="Q49" s="46"/>
      <c r="R49" s="46"/>
      <c r="S49" s="46"/>
      <c r="T49" s="46"/>
      <c r="U49" s="46"/>
    </row>
    <row r="50" spans="1:21" ht="30.75" customHeight="1" x14ac:dyDescent="0.2">
      <c r="A50" s="46"/>
      <c r="B50" s="1157"/>
      <c r="C50" s="1158"/>
      <c r="D50" s="60"/>
      <c r="E50" s="1163" t="s">
        <v>17</v>
      </c>
      <c r="F50" s="1163"/>
      <c r="G50" s="1163"/>
      <c r="H50" s="1163"/>
      <c r="I50" s="1163"/>
      <c r="J50" s="1164"/>
      <c r="K50" s="61">
        <v>7</v>
      </c>
      <c r="L50" s="62">
        <v>7</v>
      </c>
      <c r="M50" s="62">
        <v>4</v>
      </c>
      <c r="N50" s="62" t="s">
        <v>516</v>
      </c>
      <c r="O50" s="63" t="s">
        <v>516</v>
      </c>
      <c r="P50" s="46"/>
      <c r="Q50" s="46"/>
      <c r="R50" s="46"/>
      <c r="S50" s="46"/>
      <c r="T50" s="46"/>
      <c r="U50" s="46"/>
    </row>
    <row r="51" spans="1:21" ht="30.75" customHeight="1" x14ac:dyDescent="0.2">
      <c r="A51" s="46"/>
      <c r="B51" s="1159"/>
      <c r="C51" s="1160"/>
      <c r="D51" s="64"/>
      <c r="E51" s="1163" t="s">
        <v>18</v>
      </c>
      <c r="F51" s="1163"/>
      <c r="G51" s="1163"/>
      <c r="H51" s="1163"/>
      <c r="I51" s="1163"/>
      <c r="J51" s="1164"/>
      <c r="K51" s="61" t="s">
        <v>516</v>
      </c>
      <c r="L51" s="62" t="s">
        <v>516</v>
      </c>
      <c r="M51" s="62" t="s">
        <v>516</v>
      </c>
      <c r="N51" s="62" t="s">
        <v>516</v>
      </c>
      <c r="O51" s="63" t="s">
        <v>516</v>
      </c>
      <c r="P51" s="46"/>
      <c r="Q51" s="46"/>
      <c r="R51" s="46"/>
      <c r="S51" s="46"/>
      <c r="T51" s="46"/>
      <c r="U51" s="46"/>
    </row>
    <row r="52" spans="1:21" ht="30.75" customHeight="1" x14ac:dyDescent="0.2">
      <c r="A52" s="46"/>
      <c r="B52" s="1165" t="s">
        <v>19</v>
      </c>
      <c r="C52" s="1166"/>
      <c r="D52" s="64"/>
      <c r="E52" s="1163" t="s">
        <v>20</v>
      </c>
      <c r="F52" s="1163"/>
      <c r="G52" s="1163"/>
      <c r="H52" s="1163"/>
      <c r="I52" s="1163"/>
      <c r="J52" s="1164"/>
      <c r="K52" s="61">
        <v>4101</v>
      </c>
      <c r="L52" s="62">
        <v>4037</v>
      </c>
      <c r="M52" s="62">
        <v>4023</v>
      </c>
      <c r="N52" s="62">
        <v>3931</v>
      </c>
      <c r="O52" s="63">
        <v>3943</v>
      </c>
      <c r="P52" s="46"/>
      <c r="Q52" s="46"/>
      <c r="R52" s="46"/>
      <c r="S52" s="46"/>
      <c r="T52" s="46"/>
      <c r="U52" s="46"/>
    </row>
    <row r="53" spans="1:21" ht="30.75" customHeight="1" thickBot="1" x14ac:dyDescent="0.25">
      <c r="A53" s="46"/>
      <c r="B53" s="1167" t="s">
        <v>21</v>
      </c>
      <c r="C53" s="1168"/>
      <c r="D53" s="65"/>
      <c r="E53" s="1169" t="s">
        <v>22</v>
      </c>
      <c r="F53" s="1169"/>
      <c r="G53" s="1169"/>
      <c r="H53" s="1169"/>
      <c r="I53" s="1169"/>
      <c r="J53" s="1170"/>
      <c r="K53" s="66">
        <v>428</v>
      </c>
      <c r="L53" s="67">
        <v>764</v>
      </c>
      <c r="M53" s="67">
        <v>645</v>
      </c>
      <c r="N53" s="67">
        <v>729</v>
      </c>
      <c r="O53" s="68">
        <v>628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25</v>
      </c>
      <c r="P55" s="46"/>
      <c r="Q55" s="46"/>
      <c r="R55" s="46"/>
      <c r="S55" s="46"/>
      <c r="T55" s="46"/>
      <c r="U55" s="46"/>
    </row>
    <row r="56" spans="1:21" ht="31.5" customHeight="1" thickBot="1" x14ac:dyDescent="0.25">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2">
      <c r="B57" s="1171" t="s">
        <v>26</v>
      </c>
      <c r="C57" s="1172"/>
      <c r="D57" s="1175" t="s">
        <v>27</v>
      </c>
      <c r="E57" s="1176"/>
      <c r="F57" s="1176"/>
      <c r="G57" s="1176"/>
      <c r="H57" s="1176"/>
      <c r="I57" s="1176"/>
      <c r="J57" s="1177"/>
      <c r="K57" s="81"/>
      <c r="L57" s="82"/>
      <c r="M57" s="82"/>
      <c r="N57" s="82"/>
      <c r="O57" s="83"/>
    </row>
    <row r="58" spans="1:21" ht="31.5" customHeight="1" thickBot="1" x14ac:dyDescent="0.25">
      <c r="B58" s="1173"/>
      <c r="C58" s="1174"/>
      <c r="D58" s="1178" t="s">
        <v>28</v>
      </c>
      <c r="E58" s="1179"/>
      <c r="F58" s="1179"/>
      <c r="G58" s="1179"/>
      <c r="H58" s="1179"/>
      <c r="I58" s="1179"/>
      <c r="J58" s="1180"/>
      <c r="K58" s="84"/>
      <c r="L58" s="85"/>
      <c r="M58" s="85"/>
      <c r="N58" s="85"/>
      <c r="O58" s="86"/>
    </row>
    <row r="59" spans="1:21" ht="24" customHeight="1" x14ac:dyDescent="0.2">
      <c r="B59" s="87"/>
      <c r="C59" s="87"/>
      <c r="D59" s="88" t="s">
        <v>29</v>
      </c>
      <c r="E59" s="89"/>
      <c r="F59" s="89"/>
      <c r="G59" s="89"/>
      <c r="H59" s="89"/>
      <c r="I59" s="89"/>
      <c r="J59" s="89"/>
      <c r="K59" s="89"/>
      <c r="L59" s="89"/>
      <c r="M59" s="89"/>
      <c r="N59" s="89"/>
      <c r="O59" s="89"/>
    </row>
    <row r="60" spans="1:21" ht="24" customHeight="1" x14ac:dyDescent="0.2">
      <c r="B60" s="90"/>
      <c r="C60" s="90"/>
      <c r="D60" s="88" t="s">
        <v>30</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N3pywEwNWAmcGPVHbaF8f86pR5Tjtx+VAYYusPXgMgDTGhzyjqySaArkEwPZpFlFlYwNZbPZckYKR9RjmixyQ==" saltValue="gzT4VhCxyhmjmviBUUBZ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G29" sqref="G29"/>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557</v>
      </c>
      <c r="J40" s="98" t="s">
        <v>558</v>
      </c>
      <c r="K40" s="98" t="s">
        <v>559</v>
      </c>
      <c r="L40" s="98" t="s">
        <v>560</v>
      </c>
      <c r="M40" s="99" t="s">
        <v>561</v>
      </c>
    </row>
    <row r="41" spans="2:13" ht="27.75" customHeight="1" x14ac:dyDescent="0.2">
      <c r="B41" s="1181" t="s">
        <v>31</v>
      </c>
      <c r="C41" s="1182"/>
      <c r="D41" s="100"/>
      <c r="E41" s="1187" t="s">
        <v>32</v>
      </c>
      <c r="F41" s="1187"/>
      <c r="G41" s="1187"/>
      <c r="H41" s="1188"/>
      <c r="I41" s="101">
        <v>39236</v>
      </c>
      <c r="J41" s="102">
        <v>39250</v>
      </c>
      <c r="K41" s="102">
        <v>39659</v>
      </c>
      <c r="L41" s="102">
        <v>42327</v>
      </c>
      <c r="M41" s="103">
        <v>42377</v>
      </c>
    </row>
    <row r="42" spans="2:13" ht="27.75" customHeight="1" x14ac:dyDescent="0.2">
      <c r="B42" s="1183"/>
      <c r="C42" s="1184"/>
      <c r="D42" s="104"/>
      <c r="E42" s="1189" t="s">
        <v>33</v>
      </c>
      <c r="F42" s="1189"/>
      <c r="G42" s="1189"/>
      <c r="H42" s="1190"/>
      <c r="I42" s="105">
        <v>328</v>
      </c>
      <c r="J42" s="106">
        <v>366</v>
      </c>
      <c r="K42" s="106">
        <v>497</v>
      </c>
      <c r="L42" s="106">
        <v>909</v>
      </c>
      <c r="M42" s="107">
        <v>881</v>
      </c>
    </row>
    <row r="43" spans="2:13" ht="27.75" customHeight="1" x14ac:dyDescent="0.2">
      <c r="B43" s="1183"/>
      <c r="C43" s="1184"/>
      <c r="D43" s="104"/>
      <c r="E43" s="1189" t="s">
        <v>34</v>
      </c>
      <c r="F43" s="1189"/>
      <c r="G43" s="1189"/>
      <c r="H43" s="1190"/>
      <c r="I43" s="105">
        <v>14724</v>
      </c>
      <c r="J43" s="106">
        <v>14085</v>
      </c>
      <c r="K43" s="106">
        <v>13391</v>
      </c>
      <c r="L43" s="106">
        <v>13284</v>
      </c>
      <c r="M43" s="107">
        <v>13339</v>
      </c>
    </row>
    <row r="44" spans="2:13" ht="27.75" customHeight="1" x14ac:dyDescent="0.2">
      <c r="B44" s="1183"/>
      <c r="C44" s="1184"/>
      <c r="D44" s="104"/>
      <c r="E44" s="1189" t="s">
        <v>35</v>
      </c>
      <c r="F44" s="1189"/>
      <c r="G44" s="1189"/>
      <c r="H44" s="1190"/>
      <c r="I44" s="105" t="s">
        <v>516</v>
      </c>
      <c r="J44" s="106" t="s">
        <v>516</v>
      </c>
      <c r="K44" s="106" t="s">
        <v>516</v>
      </c>
      <c r="L44" s="106" t="s">
        <v>516</v>
      </c>
      <c r="M44" s="107" t="s">
        <v>516</v>
      </c>
    </row>
    <row r="45" spans="2:13" ht="27.75" customHeight="1" x14ac:dyDescent="0.2">
      <c r="B45" s="1183"/>
      <c r="C45" s="1184"/>
      <c r="D45" s="104"/>
      <c r="E45" s="1189" t="s">
        <v>36</v>
      </c>
      <c r="F45" s="1189"/>
      <c r="G45" s="1189"/>
      <c r="H45" s="1190"/>
      <c r="I45" s="105">
        <v>6012</v>
      </c>
      <c r="J45" s="106">
        <v>5768</v>
      </c>
      <c r="K45" s="106">
        <v>5662</v>
      </c>
      <c r="L45" s="106">
        <v>5768</v>
      </c>
      <c r="M45" s="107">
        <v>5543</v>
      </c>
    </row>
    <row r="46" spans="2:13" ht="27.75" customHeight="1" x14ac:dyDescent="0.2">
      <c r="B46" s="1183"/>
      <c r="C46" s="1184"/>
      <c r="D46" s="108"/>
      <c r="E46" s="1189" t="s">
        <v>37</v>
      </c>
      <c r="F46" s="1189"/>
      <c r="G46" s="1189"/>
      <c r="H46" s="1190"/>
      <c r="I46" s="105" t="s">
        <v>516</v>
      </c>
      <c r="J46" s="106" t="s">
        <v>516</v>
      </c>
      <c r="K46" s="106" t="s">
        <v>516</v>
      </c>
      <c r="L46" s="106" t="s">
        <v>516</v>
      </c>
      <c r="M46" s="107" t="s">
        <v>516</v>
      </c>
    </row>
    <row r="47" spans="2:13" ht="27.75" customHeight="1" x14ac:dyDescent="0.2">
      <c r="B47" s="1183"/>
      <c r="C47" s="1184"/>
      <c r="D47" s="109"/>
      <c r="E47" s="1191" t="s">
        <v>38</v>
      </c>
      <c r="F47" s="1192"/>
      <c r="G47" s="1192"/>
      <c r="H47" s="1193"/>
      <c r="I47" s="105" t="s">
        <v>516</v>
      </c>
      <c r="J47" s="106" t="s">
        <v>516</v>
      </c>
      <c r="K47" s="106" t="s">
        <v>516</v>
      </c>
      <c r="L47" s="106" t="s">
        <v>516</v>
      </c>
      <c r="M47" s="107" t="s">
        <v>516</v>
      </c>
    </row>
    <row r="48" spans="2:13" ht="27.75" customHeight="1" x14ac:dyDescent="0.2">
      <c r="B48" s="1183"/>
      <c r="C48" s="1184"/>
      <c r="D48" s="104"/>
      <c r="E48" s="1189" t="s">
        <v>39</v>
      </c>
      <c r="F48" s="1189"/>
      <c r="G48" s="1189"/>
      <c r="H48" s="1190"/>
      <c r="I48" s="105" t="s">
        <v>516</v>
      </c>
      <c r="J48" s="106" t="s">
        <v>516</v>
      </c>
      <c r="K48" s="106" t="s">
        <v>516</v>
      </c>
      <c r="L48" s="106" t="s">
        <v>516</v>
      </c>
      <c r="M48" s="107" t="s">
        <v>516</v>
      </c>
    </row>
    <row r="49" spans="2:13" ht="27.75" customHeight="1" x14ac:dyDescent="0.2">
      <c r="B49" s="1185"/>
      <c r="C49" s="1186"/>
      <c r="D49" s="104"/>
      <c r="E49" s="1189" t="s">
        <v>40</v>
      </c>
      <c r="F49" s="1189"/>
      <c r="G49" s="1189"/>
      <c r="H49" s="1190"/>
      <c r="I49" s="105" t="s">
        <v>516</v>
      </c>
      <c r="J49" s="106" t="s">
        <v>516</v>
      </c>
      <c r="K49" s="106" t="s">
        <v>516</v>
      </c>
      <c r="L49" s="106" t="s">
        <v>516</v>
      </c>
      <c r="M49" s="107" t="s">
        <v>516</v>
      </c>
    </row>
    <row r="50" spans="2:13" ht="27.75" customHeight="1" x14ac:dyDescent="0.2">
      <c r="B50" s="1194" t="s">
        <v>41</v>
      </c>
      <c r="C50" s="1195"/>
      <c r="D50" s="110"/>
      <c r="E50" s="1189" t="s">
        <v>42</v>
      </c>
      <c r="F50" s="1189"/>
      <c r="G50" s="1189"/>
      <c r="H50" s="1190"/>
      <c r="I50" s="105">
        <v>11621</v>
      </c>
      <c r="J50" s="106">
        <v>10616</v>
      </c>
      <c r="K50" s="106">
        <v>11507</v>
      </c>
      <c r="L50" s="106">
        <v>11761</v>
      </c>
      <c r="M50" s="107">
        <v>12334</v>
      </c>
    </row>
    <row r="51" spans="2:13" ht="27.75" customHeight="1" x14ac:dyDescent="0.2">
      <c r="B51" s="1183"/>
      <c r="C51" s="1184"/>
      <c r="D51" s="104"/>
      <c r="E51" s="1189" t="s">
        <v>43</v>
      </c>
      <c r="F51" s="1189"/>
      <c r="G51" s="1189"/>
      <c r="H51" s="1190"/>
      <c r="I51" s="105">
        <v>11551</v>
      </c>
      <c r="J51" s="106">
        <v>11208</v>
      </c>
      <c r="K51" s="106">
        <v>11461</v>
      </c>
      <c r="L51" s="106">
        <v>12262</v>
      </c>
      <c r="M51" s="107">
        <v>12740</v>
      </c>
    </row>
    <row r="52" spans="2:13" ht="27.75" customHeight="1" x14ac:dyDescent="0.2">
      <c r="B52" s="1185"/>
      <c r="C52" s="1186"/>
      <c r="D52" s="104"/>
      <c r="E52" s="1189" t="s">
        <v>44</v>
      </c>
      <c r="F52" s="1189"/>
      <c r="G52" s="1189"/>
      <c r="H52" s="1190"/>
      <c r="I52" s="105">
        <v>38900</v>
      </c>
      <c r="J52" s="106">
        <v>38794</v>
      </c>
      <c r="K52" s="106">
        <v>39236</v>
      </c>
      <c r="L52" s="106">
        <v>39697</v>
      </c>
      <c r="M52" s="107">
        <v>39817</v>
      </c>
    </row>
    <row r="53" spans="2:13" ht="27.75" customHeight="1" thickBot="1" x14ac:dyDescent="0.25">
      <c r="B53" s="1196" t="s">
        <v>45</v>
      </c>
      <c r="C53" s="1197"/>
      <c r="D53" s="111"/>
      <c r="E53" s="1198" t="s">
        <v>46</v>
      </c>
      <c r="F53" s="1198"/>
      <c r="G53" s="1198"/>
      <c r="H53" s="1199"/>
      <c r="I53" s="112">
        <v>-1771</v>
      </c>
      <c r="J53" s="113">
        <v>-1148</v>
      </c>
      <c r="K53" s="113">
        <v>-2995</v>
      </c>
      <c r="L53" s="113">
        <v>-1431</v>
      </c>
      <c r="M53" s="114">
        <v>-2753</v>
      </c>
    </row>
    <row r="54" spans="2:13" ht="27.75" customHeight="1" x14ac:dyDescent="0.2">
      <c r="B54" s="115" t="s">
        <v>47</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nH54z/asyxUjD+haBO5mdHdUwlBgaDKLO4F+knDbhFzJNzwr6A+EsXHXXJIf5EhX7gXd3ckl23kIPyA8WEEOIQ==" saltValue="Wpc2oZQ0MPq1jaQrmXB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48</v>
      </c>
    </row>
    <row r="54" spans="2:8" ht="29.25" customHeight="1" thickBot="1" x14ac:dyDescent="0.3">
      <c r="B54" s="120" t="s">
        <v>1</v>
      </c>
      <c r="C54" s="121"/>
      <c r="D54" s="121"/>
      <c r="E54" s="122" t="s">
        <v>2</v>
      </c>
      <c r="F54" s="123" t="s">
        <v>559</v>
      </c>
      <c r="G54" s="123" t="s">
        <v>560</v>
      </c>
      <c r="H54" s="124" t="s">
        <v>561</v>
      </c>
    </row>
    <row r="55" spans="2:8" ht="52.5" customHeight="1" x14ac:dyDescent="0.2">
      <c r="B55" s="125"/>
      <c r="C55" s="1208" t="s">
        <v>49</v>
      </c>
      <c r="D55" s="1208"/>
      <c r="E55" s="1209"/>
      <c r="F55" s="126">
        <v>3163</v>
      </c>
      <c r="G55" s="126">
        <v>2998</v>
      </c>
      <c r="H55" s="127">
        <v>2780</v>
      </c>
    </row>
    <row r="56" spans="2:8" ht="52.5" customHeight="1" x14ac:dyDescent="0.2">
      <c r="B56" s="128"/>
      <c r="C56" s="1210" t="s">
        <v>50</v>
      </c>
      <c r="D56" s="1210"/>
      <c r="E56" s="1211"/>
      <c r="F56" s="129">
        <v>1389</v>
      </c>
      <c r="G56" s="129">
        <v>1690</v>
      </c>
      <c r="H56" s="130">
        <v>1811</v>
      </c>
    </row>
    <row r="57" spans="2:8" ht="53.25" customHeight="1" x14ac:dyDescent="0.2">
      <c r="B57" s="128"/>
      <c r="C57" s="1212" t="s">
        <v>51</v>
      </c>
      <c r="D57" s="1212"/>
      <c r="E57" s="1213"/>
      <c r="F57" s="131">
        <v>4443</v>
      </c>
      <c r="G57" s="131">
        <v>4379</v>
      </c>
      <c r="H57" s="132">
        <v>4308</v>
      </c>
    </row>
    <row r="58" spans="2:8" ht="45.75" customHeight="1" x14ac:dyDescent="0.2">
      <c r="B58" s="133"/>
      <c r="C58" s="1200" t="s">
        <v>591</v>
      </c>
      <c r="D58" s="1201"/>
      <c r="E58" s="1202"/>
      <c r="F58" s="134">
        <v>3723</v>
      </c>
      <c r="G58" s="134">
        <v>3661</v>
      </c>
      <c r="H58" s="135">
        <v>3558</v>
      </c>
    </row>
    <row r="59" spans="2:8" ht="45.75" customHeight="1" x14ac:dyDescent="0.2">
      <c r="B59" s="133"/>
      <c r="C59" s="1200" t="s">
        <v>592</v>
      </c>
      <c r="D59" s="1201"/>
      <c r="E59" s="1202"/>
      <c r="F59" s="134">
        <v>300</v>
      </c>
      <c r="G59" s="134">
        <v>315</v>
      </c>
      <c r="H59" s="135">
        <v>309</v>
      </c>
    </row>
    <row r="60" spans="2:8" ht="45.75" customHeight="1" x14ac:dyDescent="0.2">
      <c r="B60" s="133"/>
      <c r="C60" s="1200" t="s">
        <v>593</v>
      </c>
      <c r="D60" s="1201"/>
      <c r="E60" s="1202"/>
      <c r="F60" s="134">
        <v>129</v>
      </c>
      <c r="G60" s="134">
        <v>129</v>
      </c>
      <c r="H60" s="135">
        <v>129</v>
      </c>
    </row>
    <row r="61" spans="2:8" ht="45.75" customHeight="1" x14ac:dyDescent="0.2">
      <c r="B61" s="133"/>
      <c r="C61" s="1200" t="s">
        <v>594</v>
      </c>
      <c r="D61" s="1201"/>
      <c r="E61" s="1202"/>
      <c r="F61" s="134">
        <v>107</v>
      </c>
      <c r="G61" s="134">
        <v>105</v>
      </c>
      <c r="H61" s="135">
        <v>104</v>
      </c>
    </row>
    <row r="62" spans="2:8" ht="45.75" customHeight="1" thickBot="1" x14ac:dyDescent="0.25">
      <c r="B62" s="136"/>
      <c r="C62" s="1203" t="s">
        <v>595</v>
      </c>
      <c r="D62" s="1204"/>
      <c r="E62" s="1205"/>
      <c r="F62" s="137">
        <v>77</v>
      </c>
      <c r="G62" s="137">
        <v>77</v>
      </c>
      <c r="H62" s="138">
        <v>77</v>
      </c>
    </row>
    <row r="63" spans="2:8" ht="52.5" customHeight="1" thickBot="1" x14ac:dyDescent="0.25">
      <c r="B63" s="139"/>
      <c r="C63" s="1206" t="s">
        <v>52</v>
      </c>
      <c r="D63" s="1206"/>
      <c r="E63" s="1207"/>
      <c r="F63" s="140">
        <v>8995</v>
      </c>
      <c r="G63" s="140">
        <v>9067</v>
      </c>
      <c r="H63" s="141">
        <v>8899</v>
      </c>
    </row>
    <row r="64" spans="2:8" ht="15" customHeight="1" x14ac:dyDescent="0.2"/>
  </sheetData>
  <sheetProtection algorithmName="SHA-512" hashValue="q1Cu8yFCntfo90jYMRFZ7Hqt7EtLFXvvXAC2ItAm9fGzuZnTkwZGQNs7t/hBGSxXcjMzClX48pHxGcf/p8KI2Q==" saltValue="utKBoU/BnMi1spc7rRDp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B1" zoomScale="85" zoomScaleNormal="85" zoomScaleSheetLayoutView="55" workbookViewId="0">
      <selection activeCell="BD15" sqref="BD15"/>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602</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602</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603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604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26" t="s">
        <v>605</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ht="13.2" x14ac:dyDescent="0.2">
      <c r="B44" s="26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ht="13.2" x14ac:dyDescent="0.2">
      <c r="B45" s="26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ht="13.2" x14ac:dyDescent="0.2">
      <c r="B46" s="26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ht="13.2" x14ac:dyDescent="0.2">
      <c r="B47" s="26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606</v>
      </c>
    </row>
    <row r="50" spans="1:109" ht="13.2" x14ac:dyDescent="0.2">
      <c r="B50" s="267"/>
      <c r="G50" s="1220"/>
      <c r="H50" s="1220"/>
      <c r="I50" s="1220"/>
      <c r="J50" s="1220"/>
      <c r="K50" s="360"/>
      <c r="L50" s="360"/>
      <c r="M50" s="361"/>
      <c r="N50" s="361"/>
      <c r="AN50" s="1223"/>
      <c r="AO50" s="1224"/>
      <c r="AP50" s="1224"/>
      <c r="AQ50" s="1224"/>
      <c r="AR50" s="1224"/>
      <c r="AS50" s="1224"/>
      <c r="AT50" s="1224"/>
      <c r="AU50" s="1224"/>
      <c r="AV50" s="1224"/>
      <c r="AW50" s="1224"/>
      <c r="AX50" s="1224"/>
      <c r="AY50" s="1224"/>
      <c r="AZ50" s="1224"/>
      <c r="BA50" s="1224"/>
      <c r="BB50" s="1224"/>
      <c r="BC50" s="1224"/>
      <c r="BD50" s="1224"/>
      <c r="BE50" s="1224"/>
      <c r="BF50" s="1224"/>
      <c r="BG50" s="1224"/>
      <c r="BH50" s="1224"/>
      <c r="BI50" s="1224"/>
      <c r="BJ50" s="1224"/>
      <c r="BK50" s="1224"/>
      <c r="BL50" s="1224"/>
      <c r="BM50" s="1224"/>
      <c r="BN50" s="1224"/>
      <c r="BO50" s="1225"/>
      <c r="BP50" s="1219" t="s">
        <v>557</v>
      </c>
      <c r="BQ50" s="1219"/>
      <c r="BR50" s="1219"/>
      <c r="BS50" s="1219"/>
      <c r="BT50" s="1219"/>
      <c r="BU50" s="1219"/>
      <c r="BV50" s="1219"/>
      <c r="BW50" s="1219"/>
      <c r="BX50" s="1219" t="s">
        <v>558</v>
      </c>
      <c r="BY50" s="1219"/>
      <c r="BZ50" s="1219"/>
      <c r="CA50" s="1219"/>
      <c r="CB50" s="1219"/>
      <c r="CC50" s="1219"/>
      <c r="CD50" s="1219"/>
      <c r="CE50" s="1219"/>
      <c r="CF50" s="1219" t="s">
        <v>559</v>
      </c>
      <c r="CG50" s="1219"/>
      <c r="CH50" s="1219"/>
      <c r="CI50" s="1219"/>
      <c r="CJ50" s="1219"/>
      <c r="CK50" s="1219"/>
      <c r="CL50" s="1219"/>
      <c r="CM50" s="1219"/>
      <c r="CN50" s="1219" t="s">
        <v>560</v>
      </c>
      <c r="CO50" s="1219"/>
      <c r="CP50" s="1219"/>
      <c r="CQ50" s="1219"/>
      <c r="CR50" s="1219"/>
      <c r="CS50" s="1219"/>
      <c r="CT50" s="1219"/>
      <c r="CU50" s="1219"/>
      <c r="CV50" s="1219" t="s">
        <v>561</v>
      </c>
      <c r="CW50" s="1219"/>
      <c r="CX50" s="1219"/>
      <c r="CY50" s="1219"/>
      <c r="CZ50" s="1219"/>
      <c r="DA50" s="1219"/>
      <c r="DB50" s="1219"/>
      <c r="DC50" s="1219"/>
    </row>
    <row r="51" spans="1:109" ht="13.5" customHeight="1" x14ac:dyDescent="0.2">
      <c r="B51" s="267"/>
      <c r="G51" s="1222"/>
      <c r="H51" s="1222"/>
      <c r="I51" s="1235"/>
      <c r="J51" s="1235"/>
      <c r="K51" s="1221"/>
      <c r="L51" s="1221"/>
      <c r="M51" s="1221"/>
      <c r="N51" s="1221"/>
      <c r="AM51" s="359"/>
      <c r="AN51" s="1217" t="s">
        <v>607</v>
      </c>
      <c r="AO51" s="1217"/>
      <c r="AP51" s="1217"/>
      <c r="AQ51" s="1217"/>
      <c r="AR51" s="1217"/>
      <c r="AS51" s="1217"/>
      <c r="AT51" s="1217"/>
      <c r="AU51" s="1217"/>
      <c r="AV51" s="1217"/>
      <c r="AW51" s="1217"/>
      <c r="AX51" s="1217"/>
      <c r="AY51" s="1217"/>
      <c r="AZ51" s="1217"/>
      <c r="BA51" s="1217"/>
      <c r="BB51" s="1217" t="s">
        <v>608</v>
      </c>
      <c r="BC51" s="1217"/>
      <c r="BD51" s="1217"/>
      <c r="BE51" s="1217"/>
      <c r="BF51" s="1217"/>
      <c r="BG51" s="1217"/>
      <c r="BH51" s="1217"/>
      <c r="BI51" s="1217"/>
      <c r="BJ51" s="1217"/>
      <c r="BK51" s="1217"/>
      <c r="BL51" s="1217"/>
      <c r="BM51" s="1217"/>
      <c r="BN51" s="1217"/>
      <c r="BO51" s="1217"/>
      <c r="BP51" s="1214"/>
      <c r="BQ51" s="1214"/>
      <c r="BR51" s="1214"/>
      <c r="BS51" s="1214"/>
      <c r="BT51" s="1214"/>
      <c r="BU51" s="1214"/>
      <c r="BV51" s="1214"/>
      <c r="BW51" s="1214"/>
      <c r="BX51" s="1214"/>
      <c r="BY51" s="1214"/>
      <c r="BZ51" s="1214"/>
      <c r="CA51" s="1214"/>
      <c r="CB51" s="1214"/>
      <c r="CC51" s="1214"/>
      <c r="CD51" s="1214"/>
      <c r="CE51" s="1214"/>
      <c r="CF51" s="1214"/>
      <c r="CG51" s="1214"/>
      <c r="CH51" s="1214"/>
      <c r="CI51" s="1214"/>
      <c r="CJ51" s="1214"/>
      <c r="CK51" s="1214"/>
      <c r="CL51" s="1214"/>
      <c r="CM51" s="1214"/>
      <c r="CN51" s="1214"/>
      <c r="CO51" s="1214"/>
      <c r="CP51" s="1214"/>
      <c r="CQ51" s="1214"/>
      <c r="CR51" s="1214"/>
      <c r="CS51" s="1214"/>
      <c r="CT51" s="1214"/>
      <c r="CU51" s="1214"/>
      <c r="CV51" s="1214"/>
      <c r="CW51" s="1214"/>
      <c r="CX51" s="1214"/>
      <c r="CY51" s="1214"/>
      <c r="CZ51" s="1214"/>
      <c r="DA51" s="1214"/>
      <c r="DB51" s="1214"/>
      <c r="DC51" s="1214"/>
    </row>
    <row r="52" spans="1:109" ht="13.2" x14ac:dyDescent="0.2">
      <c r="B52" s="267"/>
      <c r="G52" s="1222"/>
      <c r="H52" s="1222"/>
      <c r="I52" s="1235"/>
      <c r="J52" s="1235"/>
      <c r="K52" s="1221"/>
      <c r="L52" s="1221"/>
      <c r="M52" s="1221"/>
      <c r="N52" s="1221"/>
      <c r="AM52" s="359"/>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ht="13.2" x14ac:dyDescent="0.2">
      <c r="A53" s="358"/>
      <c r="B53" s="267"/>
      <c r="G53" s="1222"/>
      <c r="H53" s="1222"/>
      <c r="I53" s="1220"/>
      <c r="J53" s="1220"/>
      <c r="K53" s="1221"/>
      <c r="L53" s="1221"/>
      <c r="M53" s="1221"/>
      <c r="N53" s="1221"/>
      <c r="AM53" s="359"/>
      <c r="AN53" s="1217"/>
      <c r="AO53" s="1217"/>
      <c r="AP53" s="1217"/>
      <c r="AQ53" s="1217"/>
      <c r="AR53" s="1217"/>
      <c r="AS53" s="1217"/>
      <c r="AT53" s="1217"/>
      <c r="AU53" s="1217"/>
      <c r="AV53" s="1217"/>
      <c r="AW53" s="1217"/>
      <c r="AX53" s="1217"/>
      <c r="AY53" s="1217"/>
      <c r="AZ53" s="1217"/>
      <c r="BA53" s="1217"/>
      <c r="BB53" s="1217" t="s">
        <v>609</v>
      </c>
      <c r="BC53" s="1217"/>
      <c r="BD53" s="1217"/>
      <c r="BE53" s="1217"/>
      <c r="BF53" s="1217"/>
      <c r="BG53" s="1217"/>
      <c r="BH53" s="1217"/>
      <c r="BI53" s="1217"/>
      <c r="BJ53" s="1217"/>
      <c r="BK53" s="1217"/>
      <c r="BL53" s="1217"/>
      <c r="BM53" s="1217"/>
      <c r="BN53" s="1217"/>
      <c r="BO53" s="1217"/>
      <c r="BP53" s="1214">
        <v>42.5</v>
      </c>
      <c r="BQ53" s="1214"/>
      <c r="BR53" s="1214"/>
      <c r="BS53" s="1214"/>
      <c r="BT53" s="1214"/>
      <c r="BU53" s="1214"/>
      <c r="BV53" s="1214"/>
      <c r="BW53" s="1214"/>
      <c r="BX53" s="1214">
        <v>60.2</v>
      </c>
      <c r="BY53" s="1214"/>
      <c r="BZ53" s="1214"/>
      <c r="CA53" s="1214"/>
      <c r="CB53" s="1214"/>
      <c r="CC53" s="1214"/>
      <c r="CD53" s="1214"/>
      <c r="CE53" s="1214"/>
      <c r="CF53" s="1214">
        <v>61.4</v>
      </c>
      <c r="CG53" s="1214"/>
      <c r="CH53" s="1214"/>
      <c r="CI53" s="1214"/>
      <c r="CJ53" s="1214"/>
      <c r="CK53" s="1214"/>
      <c r="CL53" s="1214"/>
      <c r="CM53" s="1214"/>
      <c r="CN53" s="1214">
        <v>61.3</v>
      </c>
      <c r="CO53" s="1214"/>
      <c r="CP53" s="1214"/>
      <c r="CQ53" s="1214"/>
      <c r="CR53" s="1214"/>
      <c r="CS53" s="1214"/>
      <c r="CT53" s="1214"/>
      <c r="CU53" s="1214"/>
      <c r="CV53" s="1214">
        <v>63.1</v>
      </c>
      <c r="CW53" s="1214"/>
      <c r="CX53" s="1214"/>
      <c r="CY53" s="1214"/>
      <c r="CZ53" s="1214"/>
      <c r="DA53" s="1214"/>
      <c r="DB53" s="1214"/>
      <c r="DC53" s="1214"/>
    </row>
    <row r="54" spans="1:109" ht="13.2" x14ac:dyDescent="0.2">
      <c r="A54" s="358"/>
      <c r="B54" s="267"/>
      <c r="G54" s="1222"/>
      <c r="H54" s="1222"/>
      <c r="I54" s="1220"/>
      <c r="J54" s="1220"/>
      <c r="K54" s="1221"/>
      <c r="L54" s="1221"/>
      <c r="M54" s="1221"/>
      <c r="N54" s="1221"/>
      <c r="AM54" s="359"/>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ht="13.2" x14ac:dyDescent="0.2">
      <c r="A55" s="358"/>
      <c r="B55" s="267"/>
      <c r="G55" s="1220"/>
      <c r="H55" s="1220"/>
      <c r="I55" s="1220"/>
      <c r="J55" s="1220"/>
      <c r="K55" s="1221"/>
      <c r="L55" s="1221"/>
      <c r="M55" s="1221"/>
      <c r="N55" s="1221"/>
      <c r="AN55" s="1219" t="s">
        <v>610</v>
      </c>
      <c r="AO55" s="1219"/>
      <c r="AP55" s="1219"/>
      <c r="AQ55" s="1219"/>
      <c r="AR55" s="1219"/>
      <c r="AS55" s="1219"/>
      <c r="AT55" s="1219"/>
      <c r="AU55" s="1219"/>
      <c r="AV55" s="1219"/>
      <c r="AW55" s="1219"/>
      <c r="AX55" s="1219"/>
      <c r="AY55" s="1219"/>
      <c r="AZ55" s="1219"/>
      <c r="BA55" s="1219"/>
      <c r="BB55" s="1217" t="s">
        <v>608</v>
      </c>
      <c r="BC55" s="1217"/>
      <c r="BD55" s="1217"/>
      <c r="BE55" s="1217"/>
      <c r="BF55" s="1217"/>
      <c r="BG55" s="1217"/>
      <c r="BH55" s="1217"/>
      <c r="BI55" s="1217"/>
      <c r="BJ55" s="1217"/>
      <c r="BK55" s="1217"/>
      <c r="BL55" s="1217"/>
      <c r="BM55" s="1217"/>
      <c r="BN55" s="1217"/>
      <c r="BO55" s="1217"/>
      <c r="BP55" s="1214">
        <v>6.5</v>
      </c>
      <c r="BQ55" s="1214"/>
      <c r="BR55" s="1214"/>
      <c r="BS55" s="1214"/>
      <c r="BT55" s="1214"/>
      <c r="BU55" s="1214"/>
      <c r="BV55" s="1214"/>
      <c r="BW55" s="1214"/>
      <c r="BX55" s="1214">
        <v>5.8</v>
      </c>
      <c r="BY55" s="1214"/>
      <c r="BZ55" s="1214"/>
      <c r="CA55" s="1214"/>
      <c r="CB55" s="1214"/>
      <c r="CC55" s="1214"/>
      <c r="CD55" s="1214"/>
      <c r="CE55" s="1214"/>
      <c r="CF55" s="1214">
        <v>2.7</v>
      </c>
      <c r="CG55" s="1214"/>
      <c r="CH55" s="1214"/>
      <c r="CI55" s="1214"/>
      <c r="CJ55" s="1214"/>
      <c r="CK55" s="1214"/>
      <c r="CL55" s="1214"/>
      <c r="CM55" s="1214"/>
      <c r="CN55" s="1214">
        <v>0.5</v>
      </c>
      <c r="CO55" s="1214"/>
      <c r="CP55" s="1214"/>
      <c r="CQ55" s="1214"/>
      <c r="CR55" s="1214"/>
      <c r="CS55" s="1214"/>
      <c r="CT55" s="1214"/>
      <c r="CU55" s="1214"/>
      <c r="CV55" s="1214">
        <v>5.9</v>
      </c>
      <c r="CW55" s="1214"/>
      <c r="CX55" s="1214"/>
      <c r="CY55" s="1214"/>
      <c r="CZ55" s="1214"/>
      <c r="DA55" s="1214"/>
      <c r="DB55" s="1214"/>
      <c r="DC55" s="1214"/>
    </row>
    <row r="56" spans="1:109" ht="13.2" x14ac:dyDescent="0.2">
      <c r="A56" s="358"/>
      <c r="B56" s="267"/>
      <c r="G56" s="1220"/>
      <c r="H56" s="1220"/>
      <c r="I56" s="1220"/>
      <c r="J56" s="1220"/>
      <c r="K56" s="1221"/>
      <c r="L56" s="1221"/>
      <c r="M56" s="1221"/>
      <c r="N56" s="1221"/>
      <c r="AN56" s="1219"/>
      <c r="AO56" s="1219"/>
      <c r="AP56" s="1219"/>
      <c r="AQ56" s="1219"/>
      <c r="AR56" s="1219"/>
      <c r="AS56" s="1219"/>
      <c r="AT56" s="1219"/>
      <c r="AU56" s="1219"/>
      <c r="AV56" s="1219"/>
      <c r="AW56" s="1219"/>
      <c r="AX56" s="1219"/>
      <c r="AY56" s="1219"/>
      <c r="AZ56" s="1219"/>
      <c r="BA56" s="1219"/>
      <c r="BB56" s="1217"/>
      <c r="BC56" s="1217"/>
      <c r="BD56" s="1217"/>
      <c r="BE56" s="1217"/>
      <c r="BF56" s="1217"/>
      <c r="BG56" s="1217"/>
      <c r="BH56" s="1217"/>
      <c r="BI56" s="1217"/>
      <c r="BJ56" s="1217"/>
      <c r="BK56" s="1217"/>
      <c r="BL56" s="1217"/>
      <c r="BM56" s="1217"/>
      <c r="BN56" s="1217"/>
      <c r="BO56" s="1217"/>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58" customFormat="1" ht="13.2" x14ac:dyDescent="0.2">
      <c r="B57" s="362"/>
      <c r="G57" s="1220"/>
      <c r="H57" s="1220"/>
      <c r="I57" s="1215"/>
      <c r="J57" s="1215"/>
      <c r="K57" s="1221"/>
      <c r="L57" s="1221"/>
      <c r="M57" s="1221"/>
      <c r="N57" s="1221"/>
      <c r="AM57" s="263"/>
      <c r="AN57" s="1219"/>
      <c r="AO57" s="1219"/>
      <c r="AP57" s="1219"/>
      <c r="AQ57" s="1219"/>
      <c r="AR57" s="1219"/>
      <c r="AS57" s="1219"/>
      <c r="AT57" s="1219"/>
      <c r="AU57" s="1219"/>
      <c r="AV57" s="1219"/>
      <c r="AW57" s="1219"/>
      <c r="AX57" s="1219"/>
      <c r="AY57" s="1219"/>
      <c r="AZ57" s="1219"/>
      <c r="BA57" s="1219"/>
      <c r="BB57" s="1217" t="s">
        <v>609</v>
      </c>
      <c r="BC57" s="1217"/>
      <c r="BD57" s="1217"/>
      <c r="BE57" s="1217"/>
      <c r="BF57" s="1217"/>
      <c r="BG57" s="1217"/>
      <c r="BH57" s="1217"/>
      <c r="BI57" s="1217"/>
      <c r="BJ57" s="1217"/>
      <c r="BK57" s="1217"/>
      <c r="BL57" s="1217"/>
      <c r="BM57" s="1217"/>
      <c r="BN57" s="1217"/>
      <c r="BO57" s="1217"/>
      <c r="BP57" s="1214">
        <v>57.2</v>
      </c>
      <c r="BQ57" s="1214"/>
      <c r="BR57" s="1214"/>
      <c r="BS57" s="1214"/>
      <c r="BT57" s="1214"/>
      <c r="BU57" s="1214"/>
      <c r="BV57" s="1214"/>
      <c r="BW57" s="1214"/>
      <c r="BX57" s="1214">
        <v>58.6</v>
      </c>
      <c r="BY57" s="1214"/>
      <c r="BZ57" s="1214"/>
      <c r="CA57" s="1214"/>
      <c r="CB57" s="1214"/>
      <c r="CC57" s="1214"/>
      <c r="CD57" s="1214"/>
      <c r="CE57" s="1214"/>
      <c r="CF57" s="1214">
        <v>60.2</v>
      </c>
      <c r="CG57" s="1214"/>
      <c r="CH57" s="1214"/>
      <c r="CI57" s="1214"/>
      <c r="CJ57" s="1214"/>
      <c r="CK57" s="1214"/>
      <c r="CL57" s="1214"/>
      <c r="CM57" s="1214"/>
      <c r="CN57" s="1214">
        <v>60.4</v>
      </c>
      <c r="CO57" s="1214"/>
      <c r="CP57" s="1214"/>
      <c r="CQ57" s="1214"/>
      <c r="CR57" s="1214"/>
      <c r="CS57" s="1214"/>
      <c r="CT57" s="1214"/>
      <c r="CU57" s="1214"/>
      <c r="CV57" s="1214">
        <v>61.9</v>
      </c>
      <c r="CW57" s="1214"/>
      <c r="CX57" s="1214"/>
      <c r="CY57" s="1214"/>
      <c r="CZ57" s="1214"/>
      <c r="DA57" s="1214"/>
      <c r="DB57" s="1214"/>
      <c r="DC57" s="1214"/>
      <c r="DD57" s="363"/>
      <c r="DE57" s="362"/>
    </row>
    <row r="58" spans="1:109" s="358" customFormat="1" ht="13.2" x14ac:dyDescent="0.2">
      <c r="A58" s="263"/>
      <c r="B58" s="362"/>
      <c r="G58" s="1220"/>
      <c r="H58" s="1220"/>
      <c r="I58" s="1215"/>
      <c r="J58" s="1215"/>
      <c r="K58" s="1221"/>
      <c r="L58" s="1221"/>
      <c r="M58" s="1221"/>
      <c r="N58" s="1221"/>
      <c r="AM58" s="263"/>
      <c r="AN58" s="1219"/>
      <c r="AO58" s="1219"/>
      <c r="AP58" s="1219"/>
      <c r="AQ58" s="1219"/>
      <c r="AR58" s="1219"/>
      <c r="AS58" s="1219"/>
      <c r="AT58" s="1219"/>
      <c r="AU58" s="1219"/>
      <c r="AV58" s="1219"/>
      <c r="AW58" s="1219"/>
      <c r="AX58" s="1219"/>
      <c r="AY58" s="1219"/>
      <c r="AZ58" s="1219"/>
      <c r="BA58" s="1219"/>
      <c r="BB58" s="1217"/>
      <c r="BC58" s="1217"/>
      <c r="BD58" s="1217"/>
      <c r="BE58" s="1217"/>
      <c r="BF58" s="1217"/>
      <c r="BG58" s="1217"/>
      <c r="BH58" s="1217"/>
      <c r="BI58" s="1217"/>
      <c r="BJ58" s="1217"/>
      <c r="BK58" s="1217"/>
      <c r="BL58" s="1217"/>
      <c r="BM58" s="1217"/>
      <c r="BN58" s="1217"/>
      <c r="BO58" s="1217"/>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611</v>
      </c>
    </row>
    <row r="64" spans="1:109" ht="13.2" x14ac:dyDescent="0.2">
      <c r="B64" s="267"/>
      <c r="G64" s="357"/>
      <c r="I64" s="369"/>
      <c r="J64" s="369"/>
      <c r="K64" s="369"/>
      <c r="L64" s="369"/>
      <c r="M64" s="369"/>
      <c r="N64" s="370"/>
      <c r="AM64" s="357"/>
      <c r="AN64" s="357" t="s">
        <v>604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7"/>
      <c r="AN65" s="1226" t="s">
        <v>612</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ht="13.2" x14ac:dyDescent="0.2">
      <c r="B66" s="26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ht="13.2" x14ac:dyDescent="0.2">
      <c r="B67" s="26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ht="13.2" x14ac:dyDescent="0.2">
      <c r="B68" s="26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ht="13.2" x14ac:dyDescent="0.2">
      <c r="B69" s="26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606</v>
      </c>
    </row>
    <row r="72" spans="2:107" ht="13.2" x14ac:dyDescent="0.2">
      <c r="B72" s="267"/>
      <c r="G72" s="1220"/>
      <c r="H72" s="1220"/>
      <c r="I72" s="1220"/>
      <c r="J72" s="1220"/>
      <c r="K72" s="360"/>
      <c r="L72" s="360"/>
      <c r="M72" s="361"/>
      <c r="N72" s="361"/>
      <c r="AN72" s="1223"/>
      <c r="AO72" s="1224"/>
      <c r="AP72" s="1224"/>
      <c r="AQ72" s="1224"/>
      <c r="AR72" s="1224"/>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5"/>
      <c r="BP72" s="1219" t="s">
        <v>557</v>
      </c>
      <c r="BQ72" s="1219"/>
      <c r="BR72" s="1219"/>
      <c r="BS72" s="1219"/>
      <c r="BT72" s="1219"/>
      <c r="BU72" s="1219"/>
      <c r="BV72" s="1219"/>
      <c r="BW72" s="1219"/>
      <c r="BX72" s="1219" t="s">
        <v>558</v>
      </c>
      <c r="BY72" s="1219"/>
      <c r="BZ72" s="1219"/>
      <c r="CA72" s="1219"/>
      <c r="CB72" s="1219"/>
      <c r="CC72" s="1219"/>
      <c r="CD72" s="1219"/>
      <c r="CE72" s="1219"/>
      <c r="CF72" s="1219" t="s">
        <v>559</v>
      </c>
      <c r="CG72" s="1219"/>
      <c r="CH72" s="1219"/>
      <c r="CI72" s="1219"/>
      <c r="CJ72" s="1219"/>
      <c r="CK72" s="1219"/>
      <c r="CL72" s="1219"/>
      <c r="CM72" s="1219"/>
      <c r="CN72" s="1219" t="s">
        <v>560</v>
      </c>
      <c r="CO72" s="1219"/>
      <c r="CP72" s="1219"/>
      <c r="CQ72" s="1219"/>
      <c r="CR72" s="1219"/>
      <c r="CS72" s="1219"/>
      <c r="CT72" s="1219"/>
      <c r="CU72" s="1219"/>
      <c r="CV72" s="1219" t="s">
        <v>561</v>
      </c>
      <c r="CW72" s="1219"/>
      <c r="CX72" s="1219"/>
      <c r="CY72" s="1219"/>
      <c r="CZ72" s="1219"/>
      <c r="DA72" s="1219"/>
      <c r="DB72" s="1219"/>
      <c r="DC72" s="1219"/>
    </row>
    <row r="73" spans="2:107" ht="13.2" x14ac:dyDescent="0.2">
      <c r="B73" s="267"/>
      <c r="G73" s="1222"/>
      <c r="H73" s="1222"/>
      <c r="I73" s="1222"/>
      <c r="J73" s="1222"/>
      <c r="K73" s="1218"/>
      <c r="L73" s="1218"/>
      <c r="M73" s="1218"/>
      <c r="N73" s="1218"/>
      <c r="AM73" s="359"/>
      <c r="AN73" s="1217" t="s">
        <v>607</v>
      </c>
      <c r="AO73" s="1217"/>
      <c r="AP73" s="1217"/>
      <c r="AQ73" s="1217"/>
      <c r="AR73" s="1217"/>
      <c r="AS73" s="1217"/>
      <c r="AT73" s="1217"/>
      <c r="AU73" s="1217"/>
      <c r="AV73" s="1217"/>
      <c r="AW73" s="1217"/>
      <c r="AX73" s="1217"/>
      <c r="AY73" s="1217"/>
      <c r="AZ73" s="1217"/>
      <c r="BA73" s="1217"/>
      <c r="BB73" s="1217" t="s">
        <v>608</v>
      </c>
      <c r="BC73" s="1217"/>
      <c r="BD73" s="1217"/>
      <c r="BE73" s="1217"/>
      <c r="BF73" s="1217"/>
      <c r="BG73" s="1217"/>
      <c r="BH73" s="1217"/>
      <c r="BI73" s="1217"/>
      <c r="BJ73" s="1217"/>
      <c r="BK73" s="1217"/>
      <c r="BL73" s="1217"/>
      <c r="BM73" s="1217"/>
      <c r="BN73" s="1217"/>
      <c r="BO73" s="1217"/>
      <c r="BP73" s="1214"/>
      <c r="BQ73" s="1214"/>
      <c r="BR73" s="1214"/>
      <c r="BS73" s="1214"/>
      <c r="BT73" s="1214"/>
      <c r="BU73" s="1214"/>
      <c r="BV73" s="1214"/>
      <c r="BW73" s="1214"/>
      <c r="BX73" s="1214"/>
      <c r="BY73" s="1214"/>
      <c r="BZ73" s="1214"/>
      <c r="CA73" s="1214"/>
      <c r="CB73" s="1214"/>
      <c r="CC73" s="1214"/>
      <c r="CD73" s="1214"/>
      <c r="CE73" s="1214"/>
      <c r="CF73" s="1214"/>
      <c r="CG73" s="1214"/>
      <c r="CH73" s="1214"/>
      <c r="CI73" s="1214"/>
      <c r="CJ73" s="1214"/>
      <c r="CK73" s="1214"/>
      <c r="CL73" s="1214"/>
      <c r="CM73" s="1214"/>
      <c r="CN73" s="1214"/>
      <c r="CO73" s="1214"/>
      <c r="CP73" s="1214"/>
      <c r="CQ73" s="1214"/>
      <c r="CR73" s="1214"/>
      <c r="CS73" s="1214"/>
      <c r="CT73" s="1214"/>
      <c r="CU73" s="1214"/>
      <c r="CV73" s="1214"/>
      <c r="CW73" s="1214"/>
      <c r="CX73" s="1214"/>
      <c r="CY73" s="1214"/>
      <c r="CZ73" s="1214"/>
      <c r="DA73" s="1214"/>
      <c r="DB73" s="1214"/>
      <c r="DC73" s="1214"/>
    </row>
    <row r="74" spans="2:107" ht="13.2" x14ac:dyDescent="0.2">
      <c r="B74" s="267"/>
      <c r="G74" s="1222"/>
      <c r="H74" s="1222"/>
      <c r="I74" s="1222"/>
      <c r="J74" s="1222"/>
      <c r="K74" s="1218"/>
      <c r="L74" s="1218"/>
      <c r="M74" s="1218"/>
      <c r="N74" s="1218"/>
      <c r="AM74" s="359"/>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ht="13.2" x14ac:dyDescent="0.2">
      <c r="B75" s="267"/>
      <c r="G75" s="1222"/>
      <c r="H75" s="1222"/>
      <c r="I75" s="1220"/>
      <c r="J75" s="1220"/>
      <c r="K75" s="1221"/>
      <c r="L75" s="1221"/>
      <c r="M75" s="1221"/>
      <c r="N75" s="1221"/>
      <c r="AM75" s="359"/>
      <c r="AN75" s="1217"/>
      <c r="AO75" s="1217"/>
      <c r="AP75" s="1217"/>
      <c r="AQ75" s="1217"/>
      <c r="AR75" s="1217"/>
      <c r="AS75" s="1217"/>
      <c r="AT75" s="1217"/>
      <c r="AU75" s="1217"/>
      <c r="AV75" s="1217"/>
      <c r="AW75" s="1217"/>
      <c r="AX75" s="1217"/>
      <c r="AY75" s="1217"/>
      <c r="AZ75" s="1217"/>
      <c r="BA75" s="1217"/>
      <c r="BB75" s="1217" t="s">
        <v>613</v>
      </c>
      <c r="BC75" s="1217"/>
      <c r="BD75" s="1217"/>
      <c r="BE75" s="1217"/>
      <c r="BF75" s="1217"/>
      <c r="BG75" s="1217"/>
      <c r="BH75" s="1217"/>
      <c r="BI75" s="1217"/>
      <c r="BJ75" s="1217"/>
      <c r="BK75" s="1217"/>
      <c r="BL75" s="1217"/>
      <c r="BM75" s="1217"/>
      <c r="BN75" s="1217"/>
      <c r="BO75" s="1217"/>
      <c r="BP75" s="1214">
        <v>2.7</v>
      </c>
      <c r="BQ75" s="1214"/>
      <c r="BR75" s="1214"/>
      <c r="BS75" s="1214"/>
      <c r="BT75" s="1214"/>
      <c r="BU75" s="1214"/>
      <c r="BV75" s="1214"/>
      <c r="BW75" s="1214"/>
      <c r="BX75" s="1214">
        <v>3</v>
      </c>
      <c r="BY75" s="1214"/>
      <c r="BZ75" s="1214"/>
      <c r="CA75" s="1214"/>
      <c r="CB75" s="1214"/>
      <c r="CC75" s="1214"/>
      <c r="CD75" s="1214"/>
      <c r="CE75" s="1214"/>
      <c r="CF75" s="1214">
        <v>3</v>
      </c>
      <c r="CG75" s="1214"/>
      <c r="CH75" s="1214"/>
      <c r="CI75" s="1214"/>
      <c r="CJ75" s="1214"/>
      <c r="CK75" s="1214"/>
      <c r="CL75" s="1214"/>
      <c r="CM75" s="1214"/>
      <c r="CN75" s="1214">
        <v>3.5</v>
      </c>
      <c r="CO75" s="1214"/>
      <c r="CP75" s="1214"/>
      <c r="CQ75" s="1214"/>
      <c r="CR75" s="1214"/>
      <c r="CS75" s="1214"/>
      <c r="CT75" s="1214"/>
      <c r="CU75" s="1214"/>
      <c r="CV75" s="1214">
        <v>3.2</v>
      </c>
      <c r="CW75" s="1214"/>
      <c r="CX75" s="1214"/>
      <c r="CY75" s="1214"/>
      <c r="CZ75" s="1214"/>
      <c r="DA75" s="1214"/>
      <c r="DB75" s="1214"/>
      <c r="DC75" s="1214"/>
    </row>
    <row r="76" spans="2:107" ht="13.2" x14ac:dyDescent="0.2">
      <c r="B76" s="267"/>
      <c r="G76" s="1222"/>
      <c r="H76" s="1222"/>
      <c r="I76" s="1220"/>
      <c r="J76" s="1220"/>
      <c r="K76" s="1221"/>
      <c r="L76" s="1221"/>
      <c r="M76" s="1221"/>
      <c r="N76" s="1221"/>
      <c r="AM76" s="359"/>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ht="13.2" x14ac:dyDescent="0.2">
      <c r="B77" s="267"/>
      <c r="G77" s="1220"/>
      <c r="H77" s="1220"/>
      <c r="I77" s="1220"/>
      <c r="J77" s="1220"/>
      <c r="K77" s="1218"/>
      <c r="L77" s="1218"/>
      <c r="M77" s="1218"/>
      <c r="N77" s="1218"/>
      <c r="AN77" s="1219" t="s">
        <v>610</v>
      </c>
      <c r="AO77" s="1219"/>
      <c r="AP77" s="1219"/>
      <c r="AQ77" s="1219"/>
      <c r="AR77" s="1219"/>
      <c r="AS77" s="1219"/>
      <c r="AT77" s="1219"/>
      <c r="AU77" s="1219"/>
      <c r="AV77" s="1219"/>
      <c r="AW77" s="1219"/>
      <c r="AX77" s="1219"/>
      <c r="AY77" s="1219"/>
      <c r="AZ77" s="1219"/>
      <c r="BA77" s="1219"/>
      <c r="BB77" s="1217" t="s">
        <v>608</v>
      </c>
      <c r="BC77" s="1217"/>
      <c r="BD77" s="1217"/>
      <c r="BE77" s="1217"/>
      <c r="BF77" s="1217"/>
      <c r="BG77" s="1217"/>
      <c r="BH77" s="1217"/>
      <c r="BI77" s="1217"/>
      <c r="BJ77" s="1217"/>
      <c r="BK77" s="1217"/>
      <c r="BL77" s="1217"/>
      <c r="BM77" s="1217"/>
      <c r="BN77" s="1217"/>
      <c r="BO77" s="1217"/>
      <c r="BP77" s="1214">
        <v>6.5</v>
      </c>
      <c r="BQ77" s="1214"/>
      <c r="BR77" s="1214"/>
      <c r="BS77" s="1214"/>
      <c r="BT77" s="1214"/>
      <c r="BU77" s="1214"/>
      <c r="BV77" s="1214"/>
      <c r="BW77" s="1214"/>
      <c r="BX77" s="1214">
        <v>5.8</v>
      </c>
      <c r="BY77" s="1214"/>
      <c r="BZ77" s="1214"/>
      <c r="CA77" s="1214"/>
      <c r="CB77" s="1214"/>
      <c r="CC77" s="1214"/>
      <c r="CD77" s="1214"/>
      <c r="CE77" s="1214"/>
      <c r="CF77" s="1214">
        <v>2.7</v>
      </c>
      <c r="CG77" s="1214"/>
      <c r="CH77" s="1214"/>
      <c r="CI77" s="1214"/>
      <c r="CJ77" s="1214"/>
      <c r="CK77" s="1214"/>
      <c r="CL77" s="1214"/>
      <c r="CM77" s="1214"/>
      <c r="CN77" s="1214">
        <v>0.5</v>
      </c>
      <c r="CO77" s="1214"/>
      <c r="CP77" s="1214"/>
      <c r="CQ77" s="1214"/>
      <c r="CR77" s="1214"/>
      <c r="CS77" s="1214"/>
      <c r="CT77" s="1214"/>
      <c r="CU77" s="1214"/>
      <c r="CV77" s="1214">
        <v>5.9</v>
      </c>
      <c r="CW77" s="1214"/>
      <c r="CX77" s="1214"/>
      <c r="CY77" s="1214"/>
      <c r="CZ77" s="1214"/>
      <c r="DA77" s="1214"/>
      <c r="DB77" s="1214"/>
      <c r="DC77" s="1214"/>
    </row>
    <row r="78" spans="2:107" ht="13.2" x14ac:dyDescent="0.2">
      <c r="B78" s="267"/>
      <c r="G78" s="1220"/>
      <c r="H78" s="1220"/>
      <c r="I78" s="1220"/>
      <c r="J78" s="1220"/>
      <c r="K78" s="1218"/>
      <c r="L78" s="1218"/>
      <c r="M78" s="1218"/>
      <c r="N78" s="1218"/>
      <c r="AN78" s="1219"/>
      <c r="AO78" s="1219"/>
      <c r="AP78" s="1219"/>
      <c r="AQ78" s="1219"/>
      <c r="AR78" s="1219"/>
      <c r="AS78" s="1219"/>
      <c r="AT78" s="1219"/>
      <c r="AU78" s="1219"/>
      <c r="AV78" s="1219"/>
      <c r="AW78" s="1219"/>
      <c r="AX78" s="1219"/>
      <c r="AY78" s="1219"/>
      <c r="AZ78" s="1219"/>
      <c r="BA78" s="1219"/>
      <c r="BB78" s="1217"/>
      <c r="BC78" s="1217"/>
      <c r="BD78" s="1217"/>
      <c r="BE78" s="1217"/>
      <c r="BF78" s="1217"/>
      <c r="BG78" s="1217"/>
      <c r="BH78" s="1217"/>
      <c r="BI78" s="1217"/>
      <c r="BJ78" s="1217"/>
      <c r="BK78" s="1217"/>
      <c r="BL78" s="1217"/>
      <c r="BM78" s="1217"/>
      <c r="BN78" s="1217"/>
      <c r="BO78" s="1217"/>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ht="13.2" x14ac:dyDescent="0.2">
      <c r="B79" s="267"/>
      <c r="G79" s="1220"/>
      <c r="H79" s="1220"/>
      <c r="I79" s="1215"/>
      <c r="J79" s="1215"/>
      <c r="K79" s="1216"/>
      <c r="L79" s="1216"/>
      <c r="M79" s="1216"/>
      <c r="N79" s="1216"/>
      <c r="AN79" s="1219"/>
      <c r="AO79" s="1219"/>
      <c r="AP79" s="1219"/>
      <c r="AQ79" s="1219"/>
      <c r="AR79" s="1219"/>
      <c r="AS79" s="1219"/>
      <c r="AT79" s="1219"/>
      <c r="AU79" s="1219"/>
      <c r="AV79" s="1219"/>
      <c r="AW79" s="1219"/>
      <c r="AX79" s="1219"/>
      <c r="AY79" s="1219"/>
      <c r="AZ79" s="1219"/>
      <c r="BA79" s="1219"/>
      <c r="BB79" s="1217" t="s">
        <v>613</v>
      </c>
      <c r="BC79" s="1217"/>
      <c r="BD79" s="1217"/>
      <c r="BE79" s="1217"/>
      <c r="BF79" s="1217"/>
      <c r="BG79" s="1217"/>
      <c r="BH79" s="1217"/>
      <c r="BI79" s="1217"/>
      <c r="BJ79" s="1217"/>
      <c r="BK79" s="1217"/>
      <c r="BL79" s="1217"/>
      <c r="BM79" s="1217"/>
      <c r="BN79" s="1217"/>
      <c r="BO79" s="1217"/>
      <c r="BP79" s="1214">
        <v>5.9</v>
      </c>
      <c r="BQ79" s="1214"/>
      <c r="BR79" s="1214"/>
      <c r="BS79" s="1214"/>
      <c r="BT79" s="1214"/>
      <c r="BU79" s="1214"/>
      <c r="BV79" s="1214"/>
      <c r="BW79" s="1214"/>
      <c r="BX79" s="1214">
        <v>5.3</v>
      </c>
      <c r="BY79" s="1214"/>
      <c r="BZ79" s="1214"/>
      <c r="CA79" s="1214"/>
      <c r="CB79" s="1214"/>
      <c r="CC79" s="1214"/>
      <c r="CD79" s="1214"/>
      <c r="CE79" s="1214"/>
      <c r="CF79" s="1214">
        <v>5</v>
      </c>
      <c r="CG79" s="1214"/>
      <c r="CH79" s="1214"/>
      <c r="CI79" s="1214"/>
      <c r="CJ79" s="1214"/>
      <c r="CK79" s="1214"/>
      <c r="CL79" s="1214"/>
      <c r="CM79" s="1214"/>
      <c r="CN79" s="1214">
        <v>5.0999999999999996</v>
      </c>
      <c r="CO79" s="1214"/>
      <c r="CP79" s="1214"/>
      <c r="CQ79" s="1214"/>
      <c r="CR79" s="1214"/>
      <c r="CS79" s="1214"/>
      <c r="CT79" s="1214"/>
      <c r="CU79" s="1214"/>
      <c r="CV79" s="1214">
        <v>5.2</v>
      </c>
      <c r="CW79" s="1214"/>
      <c r="CX79" s="1214"/>
      <c r="CY79" s="1214"/>
      <c r="CZ79" s="1214"/>
      <c r="DA79" s="1214"/>
      <c r="DB79" s="1214"/>
      <c r="DC79" s="1214"/>
    </row>
    <row r="80" spans="2:107" ht="13.2" x14ac:dyDescent="0.2">
      <c r="B80" s="267"/>
      <c r="G80" s="1220"/>
      <c r="H80" s="1220"/>
      <c r="I80" s="1215"/>
      <c r="J80" s="1215"/>
      <c r="K80" s="1216"/>
      <c r="L80" s="1216"/>
      <c r="M80" s="1216"/>
      <c r="N80" s="1216"/>
      <c r="AN80" s="1219"/>
      <c r="AO80" s="1219"/>
      <c r="AP80" s="1219"/>
      <c r="AQ80" s="1219"/>
      <c r="AR80" s="1219"/>
      <c r="AS80" s="1219"/>
      <c r="AT80" s="1219"/>
      <c r="AU80" s="1219"/>
      <c r="AV80" s="1219"/>
      <c r="AW80" s="1219"/>
      <c r="AX80" s="1219"/>
      <c r="AY80" s="1219"/>
      <c r="AZ80" s="1219"/>
      <c r="BA80" s="1219"/>
      <c r="BB80" s="1217"/>
      <c r="BC80" s="1217"/>
      <c r="BD80" s="1217"/>
      <c r="BE80" s="1217"/>
      <c r="BF80" s="1217"/>
      <c r="BG80" s="1217"/>
      <c r="BH80" s="1217"/>
      <c r="BI80" s="1217"/>
      <c r="BJ80" s="1217"/>
      <c r="BK80" s="1217"/>
      <c r="BL80" s="1217"/>
      <c r="BM80" s="1217"/>
      <c r="BN80" s="1217"/>
      <c r="BO80" s="1217"/>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tu+fPme0d3SKqKjxyD07s/hAPbJuNcEiB4YL2LDuHmdaREqlBe+6++yCkuxoFr0E2X2yNbVsYihtDrNyIC5rOQ==" saltValue="TgNRNPHYgpZ6/AUguERs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8" zoomScaleNormal="100" zoomScaleSheetLayoutView="70" workbookViewId="0">
      <selection activeCell="AF111" sqref="AF111"/>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504</v>
      </c>
    </row>
  </sheetData>
  <sheetProtection algorithmName="SHA-512" hashValue="2MOpfR12+VuEdGFDMarBv/ZCIXsfZGnhOg3Xf+7NNFcS22/qbcE2ylR7HySatpF0MPbbXCYRaxmZUlWqDVifRg==" saltValue="k1yrFetJwiAHLZgGFo8i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2" zoomScaleNormal="100" zoomScaleSheetLayoutView="55" workbookViewId="0">
      <selection activeCell="AF105" sqref="AF105"/>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504</v>
      </c>
    </row>
  </sheetData>
  <sheetProtection algorithmName="SHA-512" hashValue="Pd0v7/saeVl5Etd9qvf+2LfOurN/wWqgIf2/T8yR8g9PM9o8jloK7/P5hyiYeo1ZHTs16/YKSZfpYwHPGBIwIQ==" saltValue="+Vs4L9Oio5awfBixlLM+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53</v>
      </c>
      <c r="E2" s="153"/>
      <c r="F2" s="154" t="s">
        <v>554</v>
      </c>
      <c r="G2" s="155"/>
      <c r="H2" s="156"/>
    </row>
    <row r="3" spans="1:8" x14ac:dyDescent="0.2">
      <c r="A3" s="152" t="s">
        <v>547</v>
      </c>
      <c r="B3" s="157"/>
      <c r="C3" s="158"/>
      <c r="D3" s="159">
        <v>46884</v>
      </c>
      <c r="E3" s="160"/>
      <c r="F3" s="161">
        <v>63257</v>
      </c>
      <c r="G3" s="162"/>
      <c r="H3" s="163"/>
    </row>
    <row r="4" spans="1:8" x14ac:dyDescent="0.2">
      <c r="A4" s="164"/>
      <c r="B4" s="165"/>
      <c r="C4" s="166"/>
      <c r="D4" s="167">
        <v>24967</v>
      </c>
      <c r="E4" s="168"/>
      <c r="F4" s="169">
        <v>27259</v>
      </c>
      <c r="G4" s="170"/>
      <c r="H4" s="171"/>
    </row>
    <row r="5" spans="1:8" x14ac:dyDescent="0.2">
      <c r="A5" s="152" t="s">
        <v>549</v>
      </c>
      <c r="B5" s="157"/>
      <c r="C5" s="158"/>
      <c r="D5" s="159">
        <v>42720</v>
      </c>
      <c r="E5" s="160"/>
      <c r="F5" s="161">
        <v>52308</v>
      </c>
      <c r="G5" s="162"/>
      <c r="H5" s="163"/>
    </row>
    <row r="6" spans="1:8" x14ac:dyDescent="0.2">
      <c r="A6" s="164"/>
      <c r="B6" s="165"/>
      <c r="C6" s="166"/>
      <c r="D6" s="167">
        <v>22344</v>
      </c>
      <c r="E6" s="168"/>
      <c r="F6" s="169">
        <v>28695</v>
      </c>
      <c r="G6" s="170"/>
      <c r="H6" s="171"/>
    </row>
    <row r="7" spans="1:8" x14ac:dyDescent="0.2">
      <c r="A7" s="152" t="s">
        <v>550</v>
      </c>
      <c r="B7" s="157"/>
      <c r="C7" s="158"/>
      <c r="D7" s="159">
        <v>38576</v>
      </c>
      <c r="E7" s="160"/>
      <c r="F7" s="161">
        <v>46402</v>
      </c>
      <c r="G7" s="162"/>
      <c r="H7" s="163"/>
    </row>
    <row r="8" spans="1:8" x14ac:dyDescent="0.2">
      <c r="A8" s="164"/>
      <c r="B8" s="165"/>
      <c r="C8" s="166"/>
      <c r="D8" s="167">
        <v>18104</v>
      </c>
      <c r="E8" s="168"/>
      <c r="F8" s="169">
        <v>26897</v>
      </c>
      <c r="G8" s="170"/>
      <c r="H8" s="171"/>
    </row>
    <row r="9" spans="1:8" x14ac:dyDescent="0.2">
      <c r="A9" s="152" t="s">
        <v>551</v>
      </c>
      <c r="B9" s="157"/>
      <c r="C9" s="158"/>
      <c r="D9" s="159">
        <v>61676</v>
      </c>
      <c r="E9" s="160"/>
      <c r="F9" s="161">
        <v>66343</v>
      </c>
      <c r="G9" s="162"/>
      <c r="H9" s="163"/>
    </row>
    <row r="10" spans="1:8" x14ac:dyDescent="0.2">
      <c r="A10" s="164"/>
      <c r="B10" s="165"/>
      <c r="C10" s="166"/>
      <c r="D10" s="167">
        <v>38257</v>
      </c>
      <c r="E10" s="168"/>
      <c r="F10" s="169">
        <v>34529</v>
      </c>
      <c r="G10" s="170"/>
      <c r="H10" s="171"/>
    </row>
    <row r="11" spans="1:8" x14ac:dyDescent="0.2">
      <c r="A11" s="152" t="s">
        <v>552</v>
      </c>
      <c r="B11" s="157"/>
      <c r="C11" s="158"/>
      <c r="D11" s="159">
        <v>29303</v>
      </c>
      <c r="E11" s="160"/>
      <c r="F11" s="161">
        <v>56416</v>
      </c>
      <c r="G11" s="162"/>
      <c r="H11" s="163"/>
    </row>
    <row r="12" spans="1:8" x14ac:dyDescent="0.2">
      <c r="A12" s="164"/>
      <c r="B12" s="165"/>
      <c r="C12" s="172"/>
      <c r="D12" s="167">
        <v>15155</v>
      </c>
      <c r="E12" s="168"/>
      <c r="F12" s="169">
        <v>32623</v>
      </c>
      <c r="G12" s="170"/>
      <c r="H12" s="171"/>
    </row>
    <row r="13" spans="1:8" x14ac:dyDescent="0.2">
      <c r="A13" s="152"/>
      <c r="B13" s="157"/>
      <c r="C13" s="158"/>
      <c r="D13" s="159">
        <v>43832</v>
      </c>
      <c r="E13" s="160"/>
      <c r="F13" s="161">
        <v>56945</v>
      </c>
      <c r="G13" s="173"/>
      <c r="H13" s="163"/>
    </row>
    <row r="14" spans="1:8" x14ac:dyDescent="0.2">
      <c r="A14" s="164"/>
      <c r="B14" s="165"/>
      <c r="C14" s="166"/>
      <c r="D14" s="167">
        <v>23765</v>
      </c>
      <c r="E14" s="168"/>
      <c r="F14" s="169">
        <v>30001</v>
      </c>
      <c r="G14" s="170"/>
      <c r="H14" s="171"/>
    </row>
    <row r="17" spans="1:11" x14ac:dyDescent="0.2">
      <c r="A17" s="148" t="s">
        <v>54</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55</v>
      </c>
      <c r="B19" s="174">
        <f>ROUND(VALUE(SUBSTITUTE(実質収支比率等に係る経年分析!F$48,"▲","-")),2)</f>
        <v>5.18</v>
      </c>
      <c r="C19" s="174">
        <f>ROUND(VALUE(SUBSTITUTE(実質収支比率等に係る経年分析!G$48,"▲","-")),2)</f>
        <v>5.2</v>
      </c>
      <c r="D19" s="174">
        <f>ROUND(VALUE(SUBSTITUTE(実質収支比率等に係る経年分析!H$48,"▲","-")),2)</f>
        <v>4.49</v>
      </c>
      <c r="E19" s="174">
        <f>ROUND(VALUE(SUBSTITUTE(実質収支比率等に係る経年分析!I$48,"▲","-")),2)</f>
        <v>4.45</v>
      </c>
      <c r="F19" s="174">
        <f>ROUND(VALUE(SUBSTITUTE(実質収支比率等に係る経年分析!J$48,"▲","-")),2)</f>
        <v>8.01</v>
      </c>
    </row>
    <row r="20" spans="1:11" x14ac:dyDescent="0.2">
      <c r="A20" s="174" t="s">
        <v>56</v>
      </c>
      <c r="B20" s="174">
        <f>ROUND(VALUE(SUBSTITUTE(実質収支比率等に係る経年分析!F$47,"▲","-")),2)</f>
        <v>20.9</v>
      </c>
      <c r="C20" s="174">
        <f>ROUND(VALUE(SUBSTITUTE(実質収支比率等に係る経年分析!G$47,"▲","-")),2)</f>
        <v>15.84</v>
      </c>
      <c r="D20" s="174">
        <f>ROUND(VALUE(SUBSTITUTE(実質収支比率等に係る経年分析!H$47,"▲","-")),2)</f>
        <v>13.57</v>
      </c>
      <c r="E20" s="174">
        <f>ROUND(VALUE(SUBSTITUTE(実質収支比率等に係る経年分析!I$47,"▲","-")),2)</f>
        <v>12.82</v>
      </c>
      <c r="F20" s="174">
        <f>ROUND(VALUE(SUBSTITUTE(実質収支比率等に係る経年分析!J$47,"▲","-")),2)</f>
        <v>11.62</v>
      </c>
    </row>
    <row r="21" spans="1:11" x14ac:dyDescent="0.2">
      <c r="A21" s="174" t="s">
        <v>57</v>
      </c>
      <c r="B21" s="174">
        <f>IF(ISNUMBER(VALUE(SUBSTITUTE(実質収支比率等に係る経年分析!F$49,"▲","-"))),ROUND(VALUE(SUBSTITUTE(実質収支比率等に係る経年分析!F$49,"▲","-")),2),NA())</f>
        <v>-2.41</v>
      </c>
      <c r="C21" s="174">
        <f>IF(ISNUMBER(VALUE(SUBSTITUTE(実質収支比率等に係る経年分析!G$49,"▲","-"))),ROUND(VALUE(SUBSTITUTE(実質収支比率等に係る経年分析!G$49,"▲","-")),2),NA())</f>
        <v>-4.8899999999999997</v>
      </c>
      <c r="D21" s="174">
        <f>IF(ISNUMBER(VALUE(SUBSTITUTE(実質収支比率等に係る経年分析!H$49,"▲","-"))),ROUND(VALUE(SUBSTITUTE(実質収支比率等に係る経年分析!H$49,"▲","-")),2),NA())</f>
        <v>-2.96</v>
      </c>
      <c r="E21" s="174">
        <f>IF(ISNUMBER(VALUE(SUBSTITUTE(実質収支比率等に係る経年分析!I$49,"▲","-"))),ROUND(VALUE(SUBSTITUTE(実質収支比率等に係る経年分析!I$49,"▲","-")),2),NA())</f>
        <v>-0.74</v>
      </c>
      <c r="F21" s="174">
        <f>IF(ISNUMBER(VALUE(SUBSTITUTE(実質収支比率等に係る経年分析!J$49,"▲","-"))),ROUND(VALUE(SUBSTITUTE(実質収支比率等に係る経年分析!J$49,"▲","-")),2),NA())</f>
        <v>2.76</v>
      </c>
    </row>
    <row r="24" spans="1:11" x14ac:dyDescent="0.2">
      <c r="A24" s="148" t="s">
        <v>58</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0.18</v>
      </c>
    </row>
    <row r="30" spans="1:11" x14ac:dyDescent="0.2">
      <c r="A30" s="175" t="str">
        <f>IF(連結実質赤字比率に係る赤字・黒字の構成分析!C$40="",NA(),連結実質赤字比率に係る赤字・黒字の構成分析!C$40)</f>
        <v>介護保険事業特別会計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0.56000000000000005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1.22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1.21</v>
      </c>
    </row>
    <row r="31" spans="1:11" x14ac:dyDescent="0.2">
      <c r="A31" s="175" t="str">
        <f>IF(連結実質赤字比率に係る赤字・黒字の構成分析!C$39="",NA(),連結実質赤字比率に係る赤字・黒字の構成分析!C$39)</f>
        <v>競輪事業特別会計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2.36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2.0299999999999998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2.92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2.4300000000000002</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4.58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2.73</v>
      </c>
    </row>
    <row r="33" spans="1:16" x14ac:dyDescent="0.2">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3.28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2.79</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4.3499999999999996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4.4400000000000004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8.01</v>
      </c>
    </row>
    <row r="39" spans="1:16" x14ac:dyDescent="0.2">
      <c r="A39" s="148" t="s">
        <v>61</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4101</v>
      </c>
      <c r="E42" s="176"/>
      <c r="F42" s="176"/>
      <c r="G42" s="176">
        <f>'実質公債費比率（分子）の構造'!L$52</f>
        <v>4037</v>
      </c>
      <c r="H42" s="176"/>
      <c r="I42" s="176"/>
      <c r="J42" s="176">
        <f>'実質公債費比率（分子）の構造'!M$52</f>
        <v>4023</v>
      </c>
      <c r="K42" s="176"/>
      <c r="L42" s="176"/>
      <c r="M42" s="176">
        <f>'実質公債費比率（分子）の構造'!N$52</f>
        <v>3931</v>
      </c>
      <c r="N42" s="176"/>
      <c r="O42" s="176"/>
      <c r="P42" s="176">
        <f>'実質公債費比率（分子）の構造'!O$52</f>
        <v>3943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7</v>
      </c>
      <c r="C44" s="176"/>
      <c r="D44" s="176"/>
      <c r="E44" s="176">
        <f>'実質公債費比率（分子）の構造'!L$50</f>
        <v>7</v>
      </c>
      <c r="F44" s="176"/>
      <c r="G44" s="176"/>
      <c r="H44" s="176">
        <f>'実質公債費比率（分子）の構造'!M$50</f>
        <v>4</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876</v>
      </c>
      <c r="C46" s="176"/>
      <c r="D46" s="176"/>
      <c r="E46" s="176">
        <f>'実質公債費比率（分子）の構造'!L$48</f>
        <v>818</v>
      </c>
      <c r="F46" s="176"/>
      <c r="G46" s="176"/>
      <c r="H46" s="176">
        <f>'実質公債費比率（分子）の構造'!M$48</f>
        <v>816</v>
      </c>
      <c r="I46" s="176"/>
      <c r="J46" s="176"/>
      <c r="K46" s="176">
        <f>'実質公債費比率（分子）の構造'!N$48</f>
        <v>815</v>
      </c>
      <c r="L46" s="176"/>
      <c r="M46" s="176"/>
      <c r="N46" s="176">
        <f>'実質公債費比率（分子）の構造'!O$48</f>
        <v>834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3646</v>
      </c>
      <c r="C49" s="176"/>
      <c r="D49" s="176"/>
      <c r="E49" s="176">
        <f>'実質公債費比率（分子）の構造'!L$45</f>
        <v>3976</v>
      </c>
      <c r="F49" s="176"/>
      <c r="G49" s="176"/>
      <c r="H49" s="176">
        <f>'実質公債費比率（分子）の構造'!M$45</f>
        <v>3848</v>
      </c>
      <c r="I49" s="176"/>
      <c r="J49" s="176"/>
      <c r="K49" s="176">
        <f>'実質公債費比率（分子）の構造'!N$45</f>
        <v>3845</v>
      </c>
      <c r="L49" s="176"/>
      <c r="M49" s="176"/>
      <c r="N49" s="176">
        <f>'実質公債費比率（分子）の構造'!O$45</f>
        <v>3737</v>
      </c>
      <c r="O49" s="176"/>
      <c r="P49" s="176"/>
    </row>
    <row r="50" spans="1:16" x14ac:dyDescent="0.2">
      <c r="A50" s="176" t="s">
        <v>72</v>
      </c>
      <c r="B50" s="176" t="e">
        <f>NA()</f>
        <v>#N/A</v>
      </c>
      <c r="C50" s="176">
        <f>IF(ISNUMBER('実質公債費比率（分子）の構造'!K$53),'実質公債費比率（分子）の構造'!K$53,NA())</f>
        <v>428</v>
      </c>
      <c r="D50" s="176" t="e">
        <f>NA()</f>
        <v>#N/A</v>
      </c>
      <c r="E50" s="176" t="e">
        <f>NA()</f>
        <v>#N/A</v>
      </c>
      <c r="F50" s="176">
        <f>IF(ISNUMBER('実質公債費比率（分子）の構造'!L$53),'実質公債費比率（分子）の構造'!L$53,NA())</f>
        <v>764</v>
      </c>
      <c r="G50" s="176" t="e">
        <f>NA()</f>
        <v>#N/A</v>
      </c>
      <c r="H50" s="176" t="e">
        <f>NA()</f>
        <v>#N/A</v>
      </c>
      <c r="I50" s="176">
        <f>IF(ISNUMBER('実質公債費比率（分子）の構造'!M$53),'実質公債費比率（分子）の構造'!M$53,NA())</f>
        <v>645</v>
      </c>
      <c r="J50" s="176" t="e">
        <f>NA()</f>
        <v>#N/A</v>
      </c>
      <c r="K50" s="176" t="e">
        <f>NA()</f>
        <v>#N/A</v>
      </c>
      <c r="L50" s="176">
        <f>IF(ISNUMBER('実質公債費比率（分子）の構造'!N$53),'実質公債費比率（分子）の構造'!N$53,NA())</f>
        <v>729</v>
      </c>
      <c r="M50" s="176" t="e">
        <f>NA()</f>
        <v>#N/A</v>
      </c>
      <c r="N50" s="176" t="e">
        <f>NA()</f>
        <v>#N/A</v>
      </c>
      <c r="O50" s="176">
        <f>IF(ISNUMBER('実質公債費比率（分子）の構造'!O$53),'実質公債費比率（分子）の構造'!O$53,NA())</f>
        <v>628</v>
      </c>
      <c r="P50" s="176" t="e">
        <f>NA()</f>
        <v>#N/A</v>
      </c>
    </row>
    <row r="53" spans="1:16" x14ac:dyDescent="0.2">
      <c r="A53" s="148" t="s">
        <v>73</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38900</v>
      </c>
      <c r="E56" s="175"/>
      <c r="F56" s="175"/>
      <c r="G56" s="175">
        <f>'将来負担比率（分子）の構造'!J$52</f>
        <v>38794</v>
      </c>
      <c r="H56" s="175"/>
      <c r="I56" s="175"/>
      <c r="J56" s="175">
        <f>'将来負担比率（分子）の構造'!K$52</f>
        <v>39236</v>
      </c>
      <c r="K56" s="175"/>
      <c r="L56" s="175"/>
      <c r="M56" s="175">
        <f>'将来負担比率（分子）の構造'!L$52</f>
        <v>39697</v>
      </c>
      <c r="N56" s="175"/>
      <c r="O56" s="175"/>
      <c r="P56" s="175">
        <f>'将来負担比率（分子）の構造'!M$52</f>
        <v>39817</v>
      </c>
    </row>
    <row r="57" spans="1:16" x14ac:dyDescent="0.2">
      <c r="A57" s="175" t="s">
        <v>43</v>
      </c>
      <c r="B57" s="175"/>
      <c r="C57" s="175"/>
      <c r="D57" s="175">
        <f>'将来負担比率（分子）の構造'!I$51</f>
        <v>11551</v>
      </c>
      <c r="E57" s="175"/>
      <c r="F57" s="175"/>
      <c r="G57" s="175">
        <f>'将来負担比率（分子）の構造'!J$51</f>
        <v>11208</v>
      </c>
      <c r="H57" s="175"/>
      <c r="I57" s="175"/>
      <c r="J57" s="175">
        <f>'将来負担比率（分子）の構造'!K$51</f>
        <v>11461</v>
      </c>
      <c r="K57" s="175"/>
      <c r="L57" s="175"/>
      <c r="M57" s="175">
        <f>'将来負担比率（分子）の構造'!L$51</f>
        <v>12262</v>
      </c>
      <c r="N57" s="175"/>
      <c r="O57" s="175"/>
      <c r="P57" s="175">
        <f>'将来負担比率（分子）の構造'!M$51</f>
        <v>12740</v>
      </c>
    </row>
    <row r="58" spans="1:16" x14ac:dyDescent="0.2">
      <c r="A58" s="175" t="s">
        <v>42</v>
      </c>
      <c r="B58" s="175"/>
      <c r="C58" s="175"/>
      <c r="D58" s="175">
        <f>'将来負担比率（分子）の構造'!I$50</f>
        <v>11621</v>
      </c>
      <c r="E58" s="175"/>
      <c r="F58" s="175"/>
      <c r="G58" s="175">
        <f>'将来負担比率（分子）の構造'!J$50</f>
        <v>10616</v>
      </c>
      <c r="H58" s="175"/>
      <c r="I58" s="175"/>
      <c r="J58" s="175">
        <f>'将来負担比率（分子）の構造'!K$50</f>
        <v>11507</v>
      </c>
      <c r="K58" s="175"/>
      <c r="L58" s="175"/>
      <c r="M58" s="175">
        <f>'将来負担比率（分子）の構造'!L$50</f>
        <v>11761</v>
      </c>
      <c r="N58" s="175"/>
      <c r="O58" s="175"/>
      <c r="P58" s="175">
        <f>'将来負担比率（分子）の構造'!M$50</f>
        <v>12334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6012</v>
      </c>
      <c r="C62" s="175"/>
      <c r="D62" s="175"/>
      <c r="E62" s="175">
        <f>'将来負担比率（分子）の構造'!J$45</f>
        <v>5768</v>
      </c>
      <c r="F62" s="175"/>
      <c r="G62" s="175"/>
      <c r="H62" s="175">
        <f>'将来負担比率（分子）の構造'!K$45</f>
        <v>5662</v>
      </c>
      <c r="I62" s="175"/>
      <c r="J62" s="175"/>
      <c r="K62" s="175">
        <f>'将来負担比率（分子）の構造'!L$45</f>
        <v>5768</v>
      </c>
      <c r="L62" s="175"/>
      <c r="M62" s="175"/>
      <c r="N62" s="175">
        <f>'将来負担比率（分子）の構造'!M$45</f>
        <v>5543</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14724</v>
      </c>
      <c r="C64" s="175"/>
      <c r="D64" s="175"/>
      <c r="E64" s="175">
        <f>'将来負担比率（分子）の構造'!J$43</f>
        <v>14085</v>
      </c>
      <c r="F64" s="175"/>
      <c r="G64" s="175"/>
      <c r="H64" s="175">
        <f>'将来負担比率（分子）の構造'!K$43</f>
        <v>13391</v>
      </c>
      <c r="I64" s="175"/>
      <c r="J64" s="175"/>
      <c r="K64" s="175">
        <f>'将来負担比率（分子）の構造'!L$43</f>
        <v>13284</v>
      </c>
      <c r="L64" s="175"/>
      <c r="M64" s="175"/>
      <c r="N64" s="175">
        <f>'将来負担比率（分子）の構造'!M$43</f>
        <v>13339</v>
      </c>
      <c r="O64" s="175"/>
      <c r="P64" s="175"/>
    </row>
    <row r="65" spans="1:16" x14ac:dyDescent="0.2">
      <c r="A65" s="175" t="s">
        <v>33</v>
      </c>
      <c r="B65" s="175">
        <f>'将来負担比率（分子）の構造'!I$42</f>
        <v>328</v>
      </c>
      <c r="C65" s="175"/>
      <c r="D65" s="175"/>
      <c r="E65" s="175">
        <f>'将来負担比率（分子）の構造'!J$42</f>
        <v>366</v>
      </c>
      <c r="F65" s="175"/>
      <c r="G65" s="175"/>
      <c r="H65" s="175">
        <f>'将来負担比率（分子）の構造'!K$42</f>
        <v>497</v>
      </c>
      <c r="I65" s="175"/>
      <c r="J65" s="175"/>
      <c r="K65" s="175">
        <f>'将来負担比率（分子）の構造'!L$42</f>
        <v>909</v>
      </c>
      <c r="L65" s="175"/>
      <c r="M65" s="175"/>
      <c r="N65" s="175">
        <f>'将来負担比率（分子）の構造'!M$42</f>
        <v>881</v>
      </c>
      <c r="O65" s="175"/>
      <c r="P65" s="175"/>
    </row>
    <row r="66" spans="1:16" x14ac:dyDescent="0.2">
      <c r="A66" s="175" t="s">
        <v>32</v>
      </c>
      <c r="B66" s="175">
        <f>'将来負担比率（分子）の構造'!I$41</f>
        <v>39236</v>
      </c>
      <c r="C66" s="175"/>
      <c r="D66" s="175"/>
      <c r="E66" s="175">
        <f>'将来負担比率（分子）の構造'!J$41</f>
        <v>39250</v>
      </c>
      <c r="F66" s="175"/>
      <c r="G66" s="175"/>
      <c r="H66" s="175">
        <f>'将来負担比率（分子）の構造'!K$41</f>
        <v>39659</v>
      </c>
      <c r="I66" s="175"/>
      <c r="J66" s="175"/>
      <c r="K66" s="175">
        <f>'将来負担比率（分子）の構造'!L$41</f>
        <v>42327</v>
      </c>
      <c r="L66" s="175"/>
      <c r="M66" s="175"/>
      <c r="N66" s="175">
        <f>'将来負担比率（分子）の構造'!M$41</f>
        <v>42377</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78</v>
      </c>
      <c r="B72" s="179">
        <f>基金残高に係る経年分析!F55</f>
        <v>3163</v>
      </c>
      <c r="C72" s="179">
        <f>基金残高に係る経年分析!G55</f>
        <v>2998</v>
      </c>
      <c r="D72" s="179">
        <f>基金残高に係る経年分析!H55</f>
        <v>2780</v>
      </c>
    </row>
    <row r="73" spans="1:16" x14ac:dyDescent="0.2">
      <c r="A73" s="178" t="s">
        <v>79</v>
      </c>
      <c r="B73" s="179">
        <f>基金残高に係る経年分析!F56</f>
        <v>1389</v>
      </c>
      <c r="C73" s="179">
        <f>基金残高に係る経年分析!G56</f>
        <v>1690</v>
      </c>
      <c r="D73" s="179">
        <f>基金残高に係る経年分析!H56</f>
        <v>1811</v>
      </c>
    </row>
    <row r="74" spans="1:16" x14ac:dyDescent="0.2">
      <c r="A74" s="178" t="s">
        <v>80</v>
      </c>
      <c r="B74" s="179">
        <f>基金残高に係る経年分析!F57</f>
        <v>4443</v>
      </c>
      <c r="C74" s="179">
        <f>基金残高に係る経年分析!G57</f>
        <v>4379</v>
      </c>
      <c r="D74" s="179">
        <f>基金残高に係る経年分析!H57</f>
        <v>4308</v>
      </c>
    </row>
  </sheetData>
  <sheetProtection algorithmName="SHA-512" hashValue="C+XOBsl5HGUCDT8AoyOl/a1r8oWNs3Hhnd9reTIrEB62+Q7z7uX8ujwPttaxL5MYkGAR7XTF0e9MLoiZTzNwgQ==" saltValue="BCDt73K2BazsG+7/hIUt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214</v>
      </c>
      <c r="DI1" s="614"/>
      <c r="DJ1" s="614"/>
      <c r="DK1" s="614"/>
      <c r="DL1" s="614"/>
      <c r="DM1" s="614"/>
      <c r="DN1" s="615"/>
      <c r="DO1" s="215"/>
      <c r="DP1" s="613" t="s">
        <v>215</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2">
      <c r="B2" s="216" t="s">
        <v>216</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16" t="s">
        <v>217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219</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220</v>
      </c>
      <c r="S4" s="617"/>
      <c r="T4" s="617"/>
      <c r="U4" s="617"/>
      <c r="V4" s="617"/>
      <c r="W4" s="617"/>
      <c r="X4" s="617"/>
      <c r="Y4" s="618"/>
      <c r="Z4" s="616" t="s">
        <v>221</v>
      </c>
      <c r="AA4" s="617"/>
      <c r="AB4" s="617"/>
      <c r="AC4" s="618"/>
      <c r="AD4" s="616" t="s">
        <v>222</v>
      </c>
      <c r="AE4" s="617"/>
      <c r="AF4" s="617"/>
      <c r="AG4" s="617"/>
      <c r="AH4" s="617"/>
      <c r="AI4" s="617"/>
      <c r="AJ4" s="617"/>
      <c r="AK4" s="618"/>
      <c r="AL4" s="616" t="s">
        <v>221</v>
      </c>
      <c r="AM4" s="617"/>
      <c r="AN4" s="617"/>
      <c r="AO4" s="618"/>
      <c r="AP4" s="619" t="s">
        <v>223</v>
      </c>
      <c r="AQ4" s="619"/>
      <c r="AR4" s="619"/>
      <c r="AS4" s="619"/>
      <c r="AT4" s="619"/>
      <c r="AU4" s="619"/>
      <c r="AV4" s="619"/>
      <c r="AW4" s="619"/>
      <c r="AX4" s="619"/>
      <c r="AY4" s="619"/>
      <c r="AZ4" s="619"/>
      <c r="BA4" s="619"/>
      <c r="BB4" s="619"/>
      <c r="BC4" s="619"/>
      <c r="BD4" s="619"/>
      <c r="BE4" s="619"/>
      <c r="BF4" s="619"/>
      <c r="BG4" s="619" t="s">
        <v>224</v>
      </c>
      <c r="BH4" s="619"/>
      <c r="BI4" s="619"/>
      <c r="BJ4" s="619"/>
      <c r="BK4" s="619"/>
      <c r="BL4" s="619"/>
      <c r="BM4" s="619"/>
      <c r="BN4" s="619"/>
      <c r="BO4" s="619" t="s">
        <v>221</v>
      </c>
      <c r="BP4" s="619"/>
      <c r="BQ4" s="619"/>
      <c r="BR4" s="619"/>
      <c r="BS4" s="619" t="s">
        <v>225</v>
      </c>
      <c r="BT4" s="619"/>
      <c r="BU4" s="619"/>
      <c r="BV4" s="619"/>
      <c r="BW4" s="619"/>
      <c r="BX4" s="619"/>
      <c r="BY4" s="619"/>
      <c r="BZ4" s="619"/>
      <c r="CA4" s="619"/>
      <c r="CB4" s="619"/>
      <c r="CD4" s="616" t="s">
        <v>226</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227</v>
      </c>
      <c r="C5" s="621"/>
      <c r="D5" s="621"/>
      <c r="E5" s="621"/>
      <c r="F5" s="621"/>
      <c r="G5" s="621"/>
      <c r="H5" s="621"/>
      <c r="I5" s="621"/>
      <c r="J5" s="621"/>
      <c r="K5" s="621"/>
      <c r="L5" s="621"/>
      <c r="M5" s="621"/>
      <c r="N5" s="621"/>
      <c r="O5" s="621"/>
      <c r="P5" s="621"/>
      <c r="Q5" s="622"/>
      <c r="R5" s="623">
        <v>16936054</v>
      </c>
      <c r="S5" s="624"/>
      <c r="T5" s="624"/>
      <c r="U5" s="624"/>
      <c r="V5" s="624"/>
      <c r="W5" s="624"/>
      <c r="X5" s="624"/>
      <c r="Y5" s="625"/>
      <c r="Z5" s="626">
        <v>30</v>
      </c>
      <c r="AA5" s="626"/>
      <c r="AB5" s="626"/>
      <c r="AC5" s="626"/>
      <c r="AD5" s="627">
        <v>15924501</v>
      </c>
      <c r="AE5" s="627"/>
      <c r="AF5" s="627"/>
      <c r="AG5" s="627"/>
      <c r="AH5" s="627"/>
      <c r="AI5" s="627"/>
      <c r="AJ5" s="627"/>
      <c r="AK5" s="627"/>
      <c r="AL5" s="628">
        <v>69.7</v>
      </c>
      <c r="AM5" s="629"/>
      <c r="AN5" s="629"/>
      <c r="AO5" s="630"/>
      <c r="AP5" s="620" t="s">
        <v>228</v>
      </c>
      <c r="AQ5" s="621"/>
      <c r="AR5" s="621"/>
      <c r="AS5" s="621"/>
      <c r="AT5" s="621"/>
      <c r="AU5" s="621"/>
      <c r="AV5" s="621"/>
      <c r="AW5" s="621"/>
      <c r="AX5" s="621"/>
      <c r="AY5" s="621"/>
      <c r="AZ5" s="621"/>
      <c r="BA5" s="621"/>
      <c r="BB5" s="621"/>
      <c r="BC5" s="621"/>
      <c r="BD5" s="621"/>
      <c r="BE5" s="621"/>
      <c r="BF5" s="622"/>
      <c r="BG5" s="634">
        <v>15924501</v>
      </c>
      <c r="BH5" s="635"/>
      <c r="BI5" s="635"/>
      <c r="BJ5" s="635"/>
      <c r="BK5" s="635"/>
      <c r="BL5" s="635"/>
      <c r="BM5" s="635"/>
      <c r="BN5" s="636"/>
      <c r="BO5" s="637">
        <v>94</v>
      </c>
      <c r="BP5" s="637"/>
      <c r="BQ5" s="637"/>
      <c r="BR5" s="637"/>
      <c r="BS5" s="638">
        <v>168163</v>
      </c>
      <c r="BT5" s="638"/>
      <c r="BU5" s="638"/>
      <c r="BV5" s="638"/>
      <c r="BW5" s="638"/>
      <c r="BX5" s="638"/>
      <c r="BY5" s="638"/>
      <c r="BZ5" s="638"/>
      <c r="CA5" s="638"/>
      <c r="CB5" s="642"/>
      <c r="CD5" s="616" t="s">
        <v>223</v>
      </c>
      <c r="CE5" s="617"/>
      <c r="CF5" s="617"/>
      <c r="CG5" s="617"/>
      <c r="CH5" s="617"/>
      <c r="CI5" s="617"/>
      <c r="CJ5" s="617"/>
      <c r="CK5" s="617"/>
      <c r="CL5" s="617"/>
      <c r="CM5" s="617"/>
      <c r="CN5" s="617"/>
      <c r="CO5" s="617"/>
      <c r="CP5" s="617"/>
      <c r="CQ5" s="618"/>
      <c r="CR5" s="616" t="s">
        <v>229</v>
      </c>
      <c r="CS5" s="617"/>
      <c r="CT5" s="617"/>
      <c r="CU5" s="617"/>
      <c r="CV5" s="617"/>
      <c r="CW5" s="617"/>
      <c r="CX5" s="617"/>
      <c r="CY5" s="618"/>
      <c r="CZ5" s="616" t="s">
        <v>221</v>
      </c>
      <c r="DA5" s="617"/>
      <c r="DB5" s="617"/>
      <c r="DC5" s="618"/>
      <c r="DD5" s="616" t="s">
        <v>230</v>
      </c>
      <c r="DE5" s="617"/>
      <c r="DF5" s="617"/>
      <c r="DG5" s="617"/>
      <c r="DH5" s="617"/>
      <c r="DI5" s="617"/>
      <c r="DJ5" s="617"/>
      <c r="DK5" s="617"/>
      <c r="DL5" s="617"/>
      <c r="DM5" s="617"/>
      <c r="DN5" s="617"/>
      <c r="DO5" s="617"/>
      <c r="DP5" s="618"/>
      <c r="DQ5" s="616" t="s">
        <v>231</v>
      </c>
      <c r="DR5" s="617"/>
      <c r="DS5" s="617"/>
      <c r="DT5" s="617"/>
      <c r="DU5" s="617"/>
      <c r="DV5" s="617"/>
      <c r="DW5" s="617"/>
      <c r="DX5" s="617"/>
      <c r="DY5" s="617"/>
      <c r="DZ5" s="617"/>
      <c r="EA5" s="617"/>
      <c r="EB5" s="617"/>
      <c r="EC5" s="618"/>
    </row>
    <row r="6" spans="2:143" ht="11.25" customHeight="1" x14ac:dyDescent="0.2">
      <c r="B6" s="631" t="s">
        <v>232</v>
      </c>
      <c r="C6" s="632"/>
      <c r="D6" s="632"/>
      <c r="E6" s="632"/>
      <c r="F6" s="632"/>
      <c r="G6" s="632"/>
      <c r="H6" s="632"/>
      <c r="I6" s="632"/>
      <c r="J6" s="632"/>
      <c r="K6" s="632"/>
      <c r="L6" s="632"/>
      <c r="M6" s="632"/>
      <c r="N6" s="632"/>
      <c r="O6" s="632"/>
      <c r="P6" s="632"/>
      <c r="Q6" s="633"/>
      <c r="R6" s="634">
        <v>387870</v>
      </c>
      <c r="S6" s="635"/>
      <c r="T6" s="635"/>
      <c r="U6" s="635"/>
      <c r="V6" s="635"/>
      <c r="W6" s="635"/>
      <c r="X6" s="635"/>
      <c r="Y6" s="636"/>
      <c r="Z6" s="637">
        <v>0.7</v>
      </c>
      <c r="AA6" s="637"/>
      <c r="AB6" s="637"/>
      <c r="AC6" s="637"/>
      <c r="AD6" s="638">
        <v>387870</v>
      </c>
      <c r="AE6" s="638"/>
      <c r="AF6" s="638"/>
      <c r="AG6" s="638"/>
      <c r="AH6" s="638"/>
      <c r="AI6" s="638"/>
      <c r="AJ6" s="638"/>
      <c r="AK6" s="638"/>
      <c r="AL6" s="639">
        <v>1.7</v>
      </c>
      <c r="AM6" s="640"/>
      <c r="AN6" s="640"/>
      <c r="AO6" s="641"/>
      <c r="AP6" s="631" t="s">
        <v>233</v>
      </c>
      <c r="AQ6" s="632"/>
      <c r="AR6" s="632"/>
      <c r="AS6" s="632"/>
      <c r="AT6" s="632"/>
      <c r="AU6" s="632"/>
      <c r="AV6" s="632"/>
      <c r="AW6" s="632"/>
      <c r="AX6" s="632"/>
      <c r="AY6" s="632"/>
      <c r="AZ6" s="632"/>
      <c r="BA6" s="632"/>
      <c r="BB6" s="632"/>
      <c r="BC6" s="632"/>
      <c r="BD6" s="632"/>
      <c r="BE6" s="632"/>
      <c r="BF6" s="633"/>
      <c r="BG6" s="634">
        <v>15924501</v>
      </c>
      <c r="BH6" s="635"/>
      <c r="BI6" s="635"/>
      <c r="BJ6" s="635"/>
      <c r="BK6" s="635"/>
      <c r="BL6" s="635"/>
      <c r="BM6" s="635"/>
      <c r="BN6" s="636"/>
      <c r="BO6" s="637">
        <v>94</v>
      </c>
      <c r="BP6" s="637"/>
      <c r="BQ6" s="637"/>
      <c r="BR6" s="637"/>
      <c r="BS6" s="638">
        <v>168163</v>
      </c>
      <c r="BT6" s="638"/>
      <c r="BU6" s="638"/>
      <c r="BV6" s="638"/>
      <c r="BW6" s="638"/>
      <c r="BX6" s="638"/>
      <c r="BY6" s="638"/>
      <c r="BZ6" s="638"/>
      <c r="CA6" s="638"/>
      <c r="CB6" s="642"/>
      <c r="CD6" s="620" t="s">
        <v>234</v>
      </c>
      <c r="CE6" s="621"/>
      <c r="CF6" s="621"/>
      <c r="CG6" s="621"/>
      <c r="CH6" s="621"/>
      <c r="CI6" s="621"/>
      <c r="CJ6" s="621"/>
      <c r="CK6" s="621"/>
      <c r="CL6" s="621"/>
      <c r="CM6" s="621"/>
      <c r="CN6" s="621"/>
      <c r="CO6" s="621"/>
      <c r="CP6" s="621"/>
      <c r="CQ6" s="622"/>
      <c r="CR6" s="634">
        <v>303841</v>
      </c>
      <c r="CS6" s="635"/>
      <c r="CT6" s="635"/>
      <c r="CU6" s="635"/>
      <c r="CV6" s="635"/>
      <c r="CW6" s="635"/>
      <c r="CX6" s="635"/>
      <c r="CY6" s="636"/>
      <c r="CZ6" s="628">
        <v>0.6</v>
      </c>
      <c r="DA6" s="629"/>
      <c r="DB6" s="629"/>
      <c r="DC6" s="645"/>
      <c r="DD6" s="643">
        <v>18150</v>
      </c>
      <c r="DE6" s="635"/>
      <c r="DF6" s="635"/>
      <c r="DG6" s="635"/>
      <c r="DH6" s="635"/>
      <c r="DI6" s="635"/>
      <c r="DJ6" s="635"/>
      <c r="DK6" s="635"/>
      <c r="DL6" s="635"/>
      <c r="DM6" s="635"/>
      <c r="DN6" s="635"/>
      <c r="DO6" s="635"/>
      <c r="DP6" s="636"/>
      <c r="DQ6" s="643">
        <v>285691</v>
      </c>
      <c r="DR6" s="635"/>
      <c r="DS6" s="635"/>
      <c r="DT6" s="635"/>
      <c r="DU6" s="635"/>
      <c r="DV6" s="635"/>
      <c r="DW6" s="635"/>
      <c r="DX6" s="635"/>
      <c r="DY6" s="635"/>
      <c r="DZ6" s="635"/>
      <c r="EA6" s="635"/>
      <c r="EB6" s="635"/>
      <c r="EC6" s="644"/>
    </row>
    <row r="7" spans="2:143" ht="11.25" customHeight="1" x14ac:dyDescent="0.2">
      <c r="B7" s="631" t="s">
        <v>235</v>
      </c>
      <c r="C7" s="632"/>
      <c r="D7" s="632"/>
      <c r="E7" s="632"/>
      <c r="F7" s="632"/>
      <c r="G7" s="632"/>
      <c r="H7" s="632"/>
      <c r="I7" s="632"/>
      <c r="J7" s="632"/>
      <c r="K7" s="632"/>
      <c r="L7" s="632"/>
      <c r="M7" s="632"/>
      <c r="N7" s="632"/>
      <c r="O7" s="632"/>
      <c r="P7" s="632"/>
      <c r="Q7" s="633"/>
      <c r="R7" s="634">
        <v>26434</v>
      </c>
      <c r="S7" s="635"/>
      <c r="T7" s="635"/>
      <c r="U7" s="635"/>
      <c r="V7" s="635"/>
      <c r="W7" s="635"/>
      <c r="X7" s="635"/>
      <c r="Y7" s="636"/>
      <c r="Z7" s="637">
        <v>0</v>
      </c>
      <c r="AA7" s="637"/>
      <c r="AB7" s="637"/>
      <c r="AC7" s="637"/>
      <c r="AD7" s="638">
        <v>26434</v>
      </c>
      <c r="AE7" s="638"/>
      <c r="AF7" s="638"/>
      <c r="AG7" s="638"/>
      <c r="AH7" s="638"/>
      <c r="AI7" s="638"/>
      <c r="AJ7" s="638"/>
      <c r="AK7" s="638"/>
      <c r="AL7" s="639">
        <v>0.1</v>
      </c>
      <c r="AM7" s="640"/>
      <c r="AN7" s="640"/>
      <c r="AO7" s="641"/>
      <c r="AP7" s="631" t="s">
        <v>236</v>
      </c>
      <c r="AQ7" s="632"/>
      <c r="AR7" s="632"/>
      <c r="AS7" s="632"/>
      <c r="AT7" s="632"/>
      <c r="AU7" s="632"/>
      <c r="AV7" s="632"/>
      <c r="AW7" s="632"/>
      <c r="AX7" s="632"/>
      <c r="AY7" s="632"/>
      <c r="AZ7" s="632"/>
      <c r="BA7" s="632"/>
      <c r="BB7" s="632"/>
      <c r="BC7" s="632"/>
      <c r="BD7" s="632"/>
      <c r="BE7" s="632"/>
      <c r="BF7" s="633"/>
      <c r="BG7" s="634">
        <v>6923971</v>
      </c>
      <c r="BH7" s="635"/>
      <c r="BI7" s="635"/>
      <c r="BJ7" s="635"/>
      <c r="BK7" s="635"/>
      <c r="BL7" s="635"/>
      <c r="BM7" s="635"/>
      <c r="BN7" s="636"/>
      <c r="BO7" s="637">
        <v>40.9</v>
      </c>
      <c r="BP7" s="637"/>
      <c r="BQ7" s="637"/>
      <c r="BR7" s="637"/>
      <c r="BS7" s="638">
        <v>168163</v>
      </c>
      <c r="BT7" s="638"/>
      <c r="BU7" s="638"/>
      <c r="BV7" s="638"/>
      <c r="BW7" s="638"/>
      <c r="BX7" s="638"/>
      <c r="BY7" s="638"/>
      <c r="BZ7" s="638"/>
      <c r="CA7" s="638"/>
      <c r="CB7" s="642"/>
      <c r="CD7" s="631" t="s">
        <v>237</v>
      </c>
      <c r="CE7" s="632"/>
      <c r="CF7" s="632"/>
      <c r="CG7" s="632"/>
      <c r="CH7" s="632"/>
      <c r="CI7" s="632"/>
      <c r="CJ7" s="632"/>
      <c r="CK7" s="632"/>
      <c r="CL7" s="632"/>
      <c r="CM7" s="632"/>
      <c r="CN7" s="632"/>
      <c r="CO7" s="632"/>
      <c r="CP7" s="632"/>
      <c r="CQ7" s="633"/>
      <c r="CR7" s="634">
        <v>16755291</v>
      </c>
      <c r="CS7" s="635"/>
      <c r="CT7" s="635"/>
      <c r="CU7" s="635"/>
      <c r="CV7" s="635"/>
      <c r="CW7" s="635"/>
      <c r="CX7" s="635"/>
      <c r="CY7" s="636"/>
      <c r="CZ7" s="637">
        <v>30.8</v>
      </c>
      <c r="DA7" s="637"/>
      <c r="DB7" s="637"/>
      <c r="DC7" s="637"/>
      <c r="DD7" s="643">
        <v>306068</v>
      </c>
      <c r="DE7" s="635"/>
      <c r="DF7" s="635"/>
      <c r="DG7" s="635"/>
      <c r="DH7" s="635"/>
      <c r="DI7" s="635"/>
      <c r="DJ7" s="635"/>
      <c r="DK7" s="635"/>
      <c r="DL7" s="635"/>
      <c r="DM7" s="635"/>
      <c r="DN7" s="635"/>
      <c r="DO7" s="635"/>
      <c r="DP7" s="636"/>
      <c r="DQ7" s="643">
        <v>4248747</v>
      </c>
      <c r="DR7" s="635"/>
      <c r="DS7" s="635"/>
      <c r="DT7" s="635"/>
      <c r="DU7" s="635"/>
      <c r="DV7" s="635"/>
      <c r="DW7" s="635"/>
      <c r="DX7" s="635"/>
      <c r="DY7" s="635"/>
      <c r="DZ7" s="635"/>
      <c r="EA7" s="635"/>
      <c r="EB7" s="635"/>
      <c r="EC7" s="644"/>
    </row>
    <row r="8" spans="2:143" ht="11.25" customHeight="1" x14ac:dyDescent="0.2">
      <c r="B8" s="631" t="s">
        <v>238</v>
      </c>
      <c r="C8" s="632"/>
      <c r="D8" s="632"/>
      <c r="E8" s="632"/>
      <c r="F8" s="632"/>
      <c r="G8" s="632"/>
      <c r="H8" s="632"/>
      <c r="I8" s="632"/>
      <c r="J8" s="632"/>
      <c r="K8" s="632"/>
      <c r="L8" s="632"/>
      <c r="M8" s="632"/>
      <c r="N8" s="632"/>
      <c r="O8" s="632"/>
      <c r="P8" s="632"/>
      <c r="Q8" s="633"/>
      <c r="R8" s="634">
        <v>57605</v>
      </c>
      <c r="S8" s="635"/>
      <c r="T8" s="635"/>
      <c r="U8" s="635"/>
      <c r="V8" s="635"/>
      <c r="W8" s="635"/>
      <c r="X8" s="635"/>
      <c r="Y8" s="636"/>
      <c r="Z8" s="637">
        <v>0.1</v>
      </c>
      <c r="AA8" s="637"/>
      <c r="AB8" s="637"/>
      <c r="AC8" s="637"/>
      <c r="AD8" s="638">
        <v>57605</v>
      </c>
      <c r="AE8" s="638"/>
      <c r="AF8" s="638"/>
      <c r="AG8" s="638"/>
      <c r="AH8" s="638"/>
      <c r="AI8" s="638"/>
      <c r="AJ8" s="638"/>
      <c r="AK8" s="638"/>
      <c r="AL8" s="639">
        <v>0.3</v>
      </c>
      <c r="AM8" s="640"/>
      <c r="AN8" s="640"/>
      <c r="AO8" s="641"/>
      <c r="AP8" s="631" t="s">
        <v>239</v>
      </c>
      <c r="AQ8" s="632"/>
      <c r="AR8" s="632"/>
      <c r="AS8" s="632"/>
      <c r="AT8" s="632"/>
      <c r="AU8" s="632"/>
      <c r="AV8" s="632"/>
      <c r="AW8" s="632"/>
      <c r="AX8" s="632"/>
      <c r="AY8" s="632"/>
      <c r="AZ8" s="632"/>
      <c r="BA8" s="632"/>
      <c r="BB8" s="632"/>
      <c r="BC8" s="632"/>
      <c r="BD8" s="632"/>
      <c r="BE8" s="632"/>
      <c r="BF8" s="633"/>
      <c r="BG8" s="634">
        <v>206296</v>
      </c>
      <c r="BH8" s="635"/>
      <c r="BI8" s="635"/>
      <c r="BJ8" s="635"/>
      <c r="BK8" s="635"/>
      <c r="BL8" s="635"/>
      <c r="BM8" s="635"/>
      <c r="BN8" s="636"/>
      <c r="BO8" s="637">
        <v>1.2</v>
      </c>
      <c r="BP8" s="637"/>
      <c r="BQ8" s="637"/>
      <c r="BR8" s="637"/>
      <c r="BS8" s="643" t="s">
        <v>240</v>
      </c>
      <c r="BT8" s="635"/>
      <c r="BU8" s="635"/>
      <c r="BV8" s="635"/>
      <c r="BW8" s="635"/>
      <c r="BX8" s="635"/>
      <c r="BY8" s="635"/>
      <c r="BZ8" s="635"/>
      <c r="CA8" s="635"/>
      <c r="CB8" s="644"/>
      <c r="CD8" s="631" t="s">
        <v>241</v>
      </c>
      <c r="CE8" s="632"/>
      <c r="CF8" s="632"/>
      <c r="CG8" s="632"/>
      <c r="CH8" s="632"/>
      <c r="CI8" s="632"/>
      <c r="CJ8" s="632"/>
      <c r="CK8" s="632"/>
      <c r="CL8" s="632"/>
      <c r="CM8" s="632"/>
      <c r="CN8" s="632"/>
      <c r="CO8" s="632"/>
      <c r="CP8" s="632"/>
      <c r="CQ8" s="633"/>
      <c r="CR8" s="634">
        <v>17075207</v>
      </c>
      <c r="CS8" s="635"/>
      <c r="CT8" s="635"/>
      <c r="CU8" s="635"/>
      <c r="CV8" s="635"/>
      <c r="CW8" s="635"/>
      <c r="CX8" s="635"/>
      <c r="CY8" s="636"/>
      <c r="CZ8" s="637">
        <v>31.4</v>
      </c>
      <c r="DA8" s="637"/>
      <c r="DB8" s="637"/>
      <c r="DC8" s="637"/>
      <c r="DD8" s="643">
        <v>68517</v>
      </c>
      <c r="DE8" s="635"/>
      <c r="DF8" s="635"/>
      <c r="DG8" s="635"/>
      <c r="DH8" s="635"/>
      <c r="DI8" s="635"/>
      <c r="DJ8" s="635"/>
      <c r="DK8" s="635"/>
      <c r="DL8" s="635"/>
      <c r="DM8" s="635"/>
      <c r="DN8" s="635"/>
      <c r="DO8" s="635"/>
      <c r="DP8" s="636"/>
      <c r="DQ8" s="643">
        <v>7969368</v>
      </c>
      <c r="DR8" s="635"/>
      <c r="DS8" s="635"/>
      <c r="DT8" s="635"/>
      <c r="DU8" s="635"/>
      <c r="DV8" s="635"/>
      <c r="DW8" s="635"/>
      <c r="DX8" s="635"/>
      <c r="DY8" s="635"/>
      <c r="DZ8" s="635"/>
      <c r="EA8" s="635"/>
      <c r="EB8" s="635"/>
      <c r="EC8" s="644"/>
    </row>
    <row r="9" spans="2:143" ht="11.25" customHeight="1" x14ac:dyDescent="0.2">
      <c r="B9" s="631" t="s">
        <v>242</v>
      </c>
      <c r="C9" s="632"/>
      <c r="D9" s="632"/>
      <c r="E9" s="632"/>
      <c r="F9" s="632"/>
      <c r="G9" s="632"/>
      <c r="H9" s="632"/>
      <c r="I9" s="632"/>
      <c r="J9" s="632"/>
      <c r="K9" s="632"/>
      <c r="L9" s="632"/>
      <c r="M9" s="632"/>
      <c r="N9" s="632"/>
      <c r="O9" s="632"/>
      <c r="P9" s="632"/>
      <c r="Q9" s="633"/>
      <c r="R9" s="634">
        <v>65229</v>
      </c>
      <c r="S9" s="635"/>
      <c r="T9" s="635"/>
      <c r="U9" s="635"/>
      <c r="V9" s="635"/>
      <c r="W9" s="635"/>
      <c r="X9" s="635"/>
      <c r="Y9" s="636"/>
      <c r="Z9" s="637">
        <v>0.1</v>
      </c>
      <c r="AA9" s="637"/>
      <c r="AB9" s="637"/>
      <c r="AC9" s="637"/>
      <c r="AD9" s="638">
        <v>65229</v>
      </c>
      <c r="AE9" s="638"/>
      <c r="AF9" s="638"/>
      <c r="AG9" s="638"/>
      <c r="AH9" s="638"/>
      <c r="AI9" s="638"/>
      <c r="AJ9" s="638"/>
      <c r="AK9" s="638"/>
      <c r="AL9" s="639">
        <v>0.3</v>
      </c>
      <c r="AM9" s="640"/>
      <c r="AN9" s="640"/>
      <c r="AO9" s="641"/>
      <c r="AP9" s="631" t="s">
        <v>243</v>
      </c>
      <c r="AQ9" s="632"/>
      <c r="AR9" s="632"/>
      <c r="AS9" s="632"/>
      <c r="AT9" s="632"/>
      <c r="AU9" s="632"/>
      <c r="AV9" s="632"/>
      <c r="AW9" s="632"/>
      <c r="AX9" s="632"/>
      <c r="AY9" s="632"/>
      <c r="AZ9" s="632"/>
      <c r="BA9" s="632"/>
      <c r="BB9" s="632"/>
      <c r="BC9" s="632"/>
      <c r="BD9" s="632"/>
      <c r="BE9" s="632"/>
      <c r="BF9" s="633"/>
      <c r="BG9" s="634">
        <v>5724031</v>
      </c>
      <c r="BH9" s="635"/>
      <c r="BI9" s="635"/>
      <c r="BJ9" s="635"/>
      <c r="BK9" s="635"/>
      <c r="BL9" s="635"/>
      <c r="BM9" s="635"/>
      <c r="BN9" s="636"/>
      <c r="BO9" s="637">
        <v>33.799999999999997</v>
      </c>
      <c r="BP9" s="637"/>
      <c r="BQ9" s="637"/>
      <c r="BR9" s="637"/>
      <c r="BS9" s="643" t="s">
        <v>240</v>
      </c>
      <c r="BT9" s="635"/>
      <c r="BU9" s="635"/>
      <c r="BV9" s="635"/>
      <c r="BW9" s="635"/>
      <c r="BX9" s="635"/>
      <c r="BY9" s="635"/>
      <c r="BZ9" s="635"/>
      <c r="CA9" s="635"/>
      <c r="CB9" s="644"/>
      <c r="CD9" s="631" t="s">
        <v>244</v>
      </c>
      <c r="CE9" s="632"/>
      <c r="CF9" s="632"/>
      <c r="CG9" s="632"/>
      <c r="CH9" s="632"/>
      <c r="CI9" s="632"/>
      <c r="CJ9" s="632"/>
      <c r="CK9" s="632"/>
      <c r="CL9" s="632"/>
      <c r="CM9" s="632"/>
      <c r="CN9" s="632"/>
      <c r="CO9" s="632"/>
      <c r="CP9" s="632"/>
      <c r="CQ9" s="633"/>
      <c r="CR9" s="634">
        <v>3074868</v>
      </c>
      <c r="CS9" s="635"/>
      <c r="CT9" s="635"/>
      <c r="CU9" s="635"/>
      <c r="CV9" s="635"/>
      <c r="CW9" s="635"/>
      <c r="CX9" s="635"/>
      <c r="CY9" s="636"/>
      <c r="CZ9" s="637">
        <v>5.7</v>
      </c>
      <c r="DA9" s="637"/>
      <c r="DB9" s="637"/>
      <c r="DC9" s="637"/>
      <c r="DD9" s="643">
        <v>83005</v>
      </c>
      <c r="DE9" s="635"/>
      <c r="DF9" s="635"/>
      <c r="DG9" s="635"/>
      <c r="DH9" s="635"/>
      <c r="DI9" s="635"/>
      <c r="DJ9" s="635"/>
      <c r="DK9" s="635"/>
      <c r="DL9" s="635"/>
      <c r="DM9" s="635"/>
      <c r="DN9" s="635"/>
      <c r="DO9" s="635"/>
      <c r="DP9" s="636"/>
      <c r="DQ9" s="643">
        <v>2618246</v>
      </c>
      <c r="DR9" s="635"/>
      <c r="DS9" s="635"/>
      <c r="DT9" s="635"/>
      <c r="DU9" s="635"/>
      <c r="DV9" s="635"/>
      <c r="DW9" s="635"/>
      <c r="DX9" s="635"/>
      <c r="DY9" s="635"/>
      <c r="DZ9" s="635"/>
      <c r="EA9" s="635"/>
      <c r="EB9" s="635"/>
      <c r="EC9" s="644"/>
    </row>
    <row r="10" spans="2:143" ht="11.25" customHeight="1" x14ac:dyDescent="0.2">
      <c r="B10" s="631" t="s">
        <v>245</v>
      </c>
      <c r="C10" s="632"/>
      <c r="D10" s="632"/>
      <c r="E10" s="632"/>
      <c r="F10" s="632"/>
      <c r="G10" s="632"/>
      <c r="H10" s="632"/>
      <c r="I10" s="632"/>
      <c r="J10" s="632"/>
      <c r="K10" s="632"/>
      <c r="L10" s="632"/>
      <c r="M10" s="632"/>
      <c r="N10" s="632"/>
      <c r="O10" s="632"/>
      <c r="P10" s="632"/>
      <c r="Q10" s="633"/>
      <c r="R10" s="634" t="s">
        <v>240</v>
      </c>
      <c r="S10" s="635"/>
      <c r="T10" s="635"/>
      <c r="U10" s="635"/>
      <c r="V10" s="635"/>
      <c r="W10" s="635"/>
      <c r="X10" s="635"/>
      <c r="Y10" s="636"/>
      <c r="Z10" s="637" t="s">
        <v>240</v>
      </c>
      <c r="AA10" s="637"/>
      <c r="AB10" s="637"/>
      <c r="AC10" s="637"/>
      <c r="AD10" s="638" t="s">
        <v>131</v>
      </c>
      <c r="AE10" s="638"/>
      <c r="AF10" s="638"/>
      <c r="AG10" s="638"/>
      <c r="AH10" s="638"/>
      <c r="AI10" s="638"/>
      <c r="AJ10" s="638"/>
      <c r="AK10" s="638"/>
      <c r="AL10" s="639" t="s">
        <v>240</v>
      </c>
      <c r="AM10" s="640"/>
      <c r="AN10" s="640"/>
      <c r="AO10" s="641"/>
      <c r="AP10" s="631" t="s">
        <v>246</v>
      </c>
      <c r="AQ10" s="632"/>
      <c r="AR10" s="632"/>
      <c r="AS10" s="632"/>
      <c r="AT10" s="632"/>
      <c r="AU10" s="632"/>
      <c r="AV10" s="632"/>
      <c r="AW10" s="632"/>
      <c r="AX10" s="632"/>
      <c r="AY10" s="632"/>
      <c r="AZ10" s="632"/>
      <c r="BA10" s="632"/>
      <c r="BB10" s="632"/>
      <c r="BC10" s="632"/>
      <c r="BD10" s="632"/>
      <c r="BE10" s="632"/>
      <c r="BF10" s="633"/>
      <c r="BG10" s="634">
        <v>291667</v>
      </c>
      <c r="BH10" s="635"/>
      <c r="BI10" s="635"/>
      <c r="BJ10" s="635"/>
      <c r="BK10" s="635"/>
      <c r="BL10" s="635"/>
      <c r="BM10" s="635"/>
      <c r="BN10" s="636"/>
      <c r="BO10" s="637">
        <v>1.7</v>
      </c>
      <c r="BP10" s="637"/>
      <c r="BQ10" s="637"/>
      <c r="BR10" s="637"/>
      <c r="BS10" s="643" t="s">
        <v>148</v>
      </c>
      <c r="BT10" s="635"/>
      <c r="BU10" s="635"/>
      <c r="BV10" s="635"/>
      <c r="BW10" s="635"/>
      <c r="BX10" s="635"/>
      <c r="BY10" s="635"/>
      <c r="BZ10" s="635"/>
      <c r="CA10" s="635"/>
      <c r="CB10" s="644"/>
      <c r="CD10" s="631" t="s">
        <v>247</v>
      </c>
      <c r="CE10" s="632"/>
      <c r="CF10" s="632"/>
      <c r="CG10" s="632"/>
      <c r="CH10" s="632"/>
      <c r="CI10" s="632"/>
      <c r="CJ10" s="632"/>
      <c r="CK10" s="632"/>
      <c r="CL10" s="632"/>
      <c r="CM10" s="632"/>
      <c r="CN10" s="632"/>
      <c r="CO10" s="632"/>
      <c r="CP10" s="632"/>
      <c r="CQ10" s="633"/>
      <c r="CR10" s="634">
        <v>177265</v>
      </c>
      <c r="CS10" s="635"/>
      <c r="CT10" s="635"/>
      <c r="CU10" s="635"/>
      <c r="CV10" s="635"/>
      <c r="CW10" s="635"/>
      <c r="CX10" s="635"/>
      <c r="CY10" s="636"/>
      <c r="CZ10" s="637">
        <v>0.3</v>
      </c>
      <c r="DA10" s="637"/>
      <c r="DB10" s="637"/>
      <c r="DC10" s="637"/>
      <c r="DD10" s="643">
        <v>1815</v>
      </c>
      <c r="DE10" s="635"/>
      <c r="DF10" s="635"/>
      <c r="DG10" s="635"/>
      <c r="DH10" s="635"/>
      <c r="DI10" s="635"/>
      <c r="DJ10" s="635"/>
      <c r="DK10" s="635"/>
      <c r="DL10" s="635"/>
      <c r="DM10" s="635"/>
      <c r="DN10" s="635"/>
      <c r="DO10" s="635"/>
      <c r="DP10" s="636"/>
      <c r="DQ10" s="643">
        <v>156062</v>
      </c>
      <c r="DR10" s="635"/>
      <c r="DS10" s="635"/>
      <c r="DT10" s="635"/>
      <c r="DU10" s="635"/>
      <c r="DV10" s="635"/>
      <c r="DW10" s="635"/>
      <c r="DX10" s="635"/>
      <c r="DY10" s="635"/>
      <c r="DZ10" s="635"/>
      <c r="EA10" s="635"/>
      <c r="EB10" s="635"/>
      <c r="EC10" s="644"/>
    </row>
    <row r="11" spans="2:143" ht="11.25" customHeight="1" x14ac:dyDescent="0.2">
      <c r="B11" s="631" t="s">
        <v>248</v>
      </c>
      <c r="C11" s="632"/>
      <c r="D11" s="632"/>
      <c r="E11" s="632"/>
      <c r="F11" s="632"/>
      <c r="G11" s="632"/>
      <c r="H11" s="632"/>
      <c r="I11" s="632"/>
      <c r="J11" s="632"/>
      <c r="K11" s="632"/>
      <c r="L11" s="632"/>
      <c r="M11" s="632"/>
      <c r="N11" s="632"/>
      <c r="O11" s="632"/>
      <c r="P11" s="632"/>
      <c r="Q11" s="633"/>
      <c r="R11" s="634">
        <v>2435463</v>
      </c>
      <c r="S11" s="635"/>
      <c r="T11" s="635"/>
      <c r="U11" s="635"/>
      <c r="V11" s="635"/>
      <c r="W11" s="635"/>
      <c r="X11" s="635"/>
      <c r="Y11" s="636"/>
      <c r="Z11" s="639">
        <v>4.3</v>
      </c>
      <c r="AA11" s="640"/>
      <c r="AB11" s="640"/>
      <c r="AC11" s="646"/>
      <c r="AD11" s="643">
        <v>2435463</v>
      </c>
      <c r="AE11" s="635"/>
      <c r="AF11" s="635"/>
      <c r="AG11" s="635"/>
      <c r="AH11" s="635"/>
      <c r="AI11" s="635"/>
      <c r="AJ11" s="635"/>
      <c r="AK11" s="636"/>
      <c r="AL11" s="639">
        <v>10.7</v>
      </c>
      <c r="AM11" s="640"/>
      <c r="AN11" s="640"/>
      <c r="AO11" s="641"/>
      <c r="AP11" s="631" t="s">
        <v>249</v>
      </c>
      <c r="AQ11" s="632"/>
      <c r="AR11" s="632"/>
      <c r="AS11" s="632"/>
      <c r="AT11" s="632"/>
      <c r="AU11" s="632"/>
      <c r="AV11" s="632"/>
      <c r="AW11" s="632"/>
      <c r="AX11" s="632"/>
      <c r="AY11" s="632"/>
      <c r="AZ11" s="632"/>
      <c r="BA11" s="632"/>
      <c r="BB11" s="632"/>
      <c r="BC11" s="632"/>
      <c r="BD11" s="632"/>
      <c r="BE11" s="632"/>
      <c r="BF11" s="633"/>
      <c r="BG11" s="634">
        <v>701977</v>
      </c>
      <c r="BH11" s="635"/>
      <c r="BI11" s="635"/>
      <c r="BJ11" s="635"/>
      <c r="BK11" s="635"/>
      <c r="BL11" s="635"/>
      <c r="BM11" s="635"/>
      <c r="BN11" s="636"/>
      <c r="BO11" s="637">
        <v>4.0999999999999996</v>
      </c>
      <c r="BP11" s="637"/>
      <c r="BQ11" s="637"/>
      <c r="BR11" s="637"/>
      <c r="BS11" s="643">
        <v>168163</v>
      </c>
      <c r="BT11" s="635"/>
      <c r="BU11" s="635"/>
      <c r="BV11" s="635"/>
      <c r="BW11" s="635"/>
      <c r="BX11" s="635"/>
      <c r="BY11" s="635"/>
      <c r="BZ11" s="635"/>
      <c r="CA11" s="635"/>
      <c r="CB11" s="644"/>
      <c r="CD11" s="631" t="s">
        <v>250</v>
      </c>
      <c r="CE11" s="632"/>
      <c r="CF11" s="632"/>
      <c r="CG11" s="632"/>
      <c r="CH11" s="632"/>
      <c r="CI11" s="632"/>
      <c r="CJ11" s="632"/>
      <c r="CK11" s="632"/>
      <c r="CL11" s="632"/>
      <c r="CM11" s="632"/>
      <c r="CN11" s="632"/>
      <c r="CO11" s="632"/>
      <c r="CP11" s="632"/>
      <c r="CQ11" s="633"/>
      <c r="CR11" s="634">
        <v>1023018</v>
      </c>
      <c r="CS11" s="635"/>
      <c r="CT11" s="635"/>
      <c r="CU11" s="635"/>
      <c r="CV11" s="635"/>
      <c r="CW11" s="635"/>
      <c r="CX11" s="635"/>
      <c r="CY11" s="636"/>
      <c r="CZ11" s="637">
        <v>1.9</v>
      </c>
      <c r="DA11" s="637"/>
      <c r="DB11" s="637"/>
      <c r="DC11" s="637"/>
      <c r="DD11" s="643">
        <v>329869</v>
      </c>
      <c r="DE11" s="635"/>
      <c r="DF11" s="635"/>
      <c r="DG11" s="635"/>
      <c r="DH11" s="635"/>
      <c r="DI11" s="635"/>
      <c r="DJ11" s="635"/>
      <c r="DK11" s="635"/>
      <c r="DL11" s="635"/>
      <c r="DM11" s="635"/>
      <c r="DN11" s="635"/>
      <c r="DO11" s="635"/>
      <c r="DP11" s="636"/>
      <c r="DQ11" s="643">
        <v>625303</v>
      </c>
      <c r="DR11" s="635"/>
      <c r="DS11" s="635"/>
      <c r="DT11" s="635"/>
      <c r="DU11" s="635"/>
      <c r="DV11" s="635"/>
      <c r="DW11" s="635"/>
      <c r="DX11" s="635"/>
      <c r="DY11" s="635"/>
      <c r="DZ11" s="635"/>
      <c r="EA11" s="635"/>
      <c r="EB11" s="635"/>
      <c r="EC11" s="644"/>
    </row>
    <row r="12" spans="2:143" ht="11.25" customHeight="1" x14ac:dyDescent="0.2">
      <c r="B12" s="631" t="s">
        <v>251</v>
      </c>
      <c r="C12" s="632"/>
      <c r="D12" s="632"/>
      <c r="E12" s="632"/>
      <c r="F12" s="632"/>
      <c r="G12" s="632"/>
      <c r="H12" s="632"/>
      <c r="I12" s="632"/>
      <c r="J12" s="632"/>
      <c r="K12" s="632"/>
      <c r="L12" s="632"/>
      <c r="M12" s="632"/>
      <c r="N12" s="632"/>
      <c r="O12" s="632"/>
      <c r="P12" s="632"/>
      <c r="Q12" s="633"/>
      <c r="R12" s="634">
        <v>4733</v>
      </c>
      <c r="S12" s="635"/>
      <c r="T12" s="635"/>
      <c r="U12" s="635"/>
      <c r="V12" s="635"/>
      <c r="W12" s="635"/>
      <c r="X12" s="635"/>
      <c r="Y12" s="636"/>
      <c r="Z12" s="637">
        <v>0</v>
      </c>
      <c r="AA12" s="637"/>
      <c r="AB12" s="637"/>
      <c r="AC12" s="637"/>
      <c r="AD12" s="638">
        <v>4733</v>
      </c>
      <c r="AE12" s="638"/>
      <c r="AF12" s="638"/>
      <c r="AG12" s="638"/>
      <c r="AH12" s="638"/>
      <c r="AI12" s="638"/>
      <c r="AJ12" s="638"/>
      <c r="AK12" s="638"/>
      <c r="AL12" s="639">
        <v>0</v>
      </c>
      <c r="AM12" s="640"/>
      <c r="AN12" s="640"/>
      <c r="AO12" s="641"/>
      <c r="AP12" s="631" t="s">
        <v>252</v>
      </c>
      <c r="AQ12" s="632"/>
      <c r="AR12" s="632"/>
      <c r="AS12" s="632"/>
      <c r="AT12" s="632"/>
      <c r="AU12" s="632"/>
      <c r="AV12" s="632"/>
      <c r="AW12" s="632"/>
      <c r="AX12" s="632"/>
      <c r="AY12" s="632"/>
      <c r="AZ12" s="632"/>
      <c r="BA12" s="632"/>
      <c r="BB12" s="632"/>
      <c r="BC12" s="632"/>
      <c r="BD12" s="632"/>
      <c r="BE12" s="632"/>
      <c r="BF12" s="633"/>
      <c r="BG12" s="634">
        <v>7906688</v>
      </c>
      <c r="BH12" s="635"/>
      <c r="BI12" s="635"/>
      <c r="BJ12" s="635"/>
      <c r="BK12" s="635"/>
      <c r="BL12" s="635"/>
      <c r="BM12" s="635"/>
      <c r="BN12" s="636"/>
      <c r="BO12" s="637">
        <v>46.7</v>
      </c>
      <c r="BP12" s="637"/>
      <c r="BQ12" s="637"/>
      <c r="BR12" s="637"/>
      <c r="BS12" s="643" t="s">
        <v>240</v>
      </c>
      <c r="BT12" s="635"/>
      <c r="BU12" s="635"/>
      <c r="BV12" s="635"/>
      <c r="BW12" s="635"/>
      <c r="BX12" s="635"/>
      <c r="BY12" s="635"/>
      <c r="BZ12" s="635"/>
      <c r="CA12" s="635"/>
      <c r="CB12" s="644"/>
      <c r="CD12" s="631" t="s">
        <v>253</v>
      </c>
      <c r="CE12" s="632"/>
      <c r="CF12" s="632"/>
      <c r="CG12" s="632"/>
      <c r="CH12" s="632"/>
      <c r="CI12" s="632"/>
      <c r="CJ12" s="632"/>
      <c r="CK12" s="632"/>
      <c r="CL12" s="632"/>
      <c r="CM12" s="632"/>
      <c r="CN12" s="632"/>
      <c r="CO12" s="632"/>
      <c r="CP12" s="632"/>
      <c r="CQ12" s="633"/>
      <c r="CR12" s="634">
        <v>1833872</v>
      </c>
      <c r="CS12" s="635"/>
      <c r="CT12" s="635"/>
      <c r="CU12" s="635"/>
      <c r="CV12" s="635"/>
      <c r="CW12" s="635"/>
      <c r="CX12" s="635"/>
      <c r="CY12" s="636"/>
      <c r="CZ12" s="637">
        <v>3.4</v>
      </c>
      <c r="DA12" s="637"/>
      <c r="DB12" s="637"/>
      <c r="DC12" s="637"/>
      <c r="DD12" s="643">
        <v>32522</v>
      </c>
      <c r="DE12" s="635"/>
      <c r="DF12" s="635"/>
      <c r="DG12" s="635"/>
      <c r="DH12" s="635"/>
      <c r="DI12" s="635"/>
      <c r="DJ12" s="635"/>
      <c r="DK12" s="635"/>
      <c r="DL12" s="635"/>
      <c r="DM12" s="635"/>
      <c r="DN12" s="635"/>
      <c r="DO12" s="635"/>
      <c r="DP12" s="636"/>
      <c r="DQ12" s="643">
        <v>1297258</v>
      </c>
      <c r="DR12" s="635"/>
      <c r="DS12" s="635"/>
      <c r="DT12" s="635"/>
      <c r="DU12" s="635"/>
      <c r="DV12" s="635"/>
      <c r="DW12" s="635"/>
      <c r="DX12" s="635"/>
      <c r="DY12" s="635"/>
      <c r="DZ12" s="635"/>
      <c r="EA12" s="635"/>
      <c r="EB12" s="635"/>
      <c r="EC12" s="644"/>
    </row>
    <row r="13" spans="2:143" ht="11.25" customHeight="1" x14ac:dyDescent="0.2">
      <c r="B13" s="631" t="s">
        <v>254</v>
      </c>
      <c r="C13" s="632"/>
      <c r="D13" s="632"/>
      <c r="E13" s="632"/>
      <c r="F13" s="632"/>
      <c r="G13" s="632"/>
      <c r="H13" s="632"/>
      <c r="I13" s="632"/>
      <c r="J13" s="632"/>
      <c r="K13" s="632"/>
      <c r="L13" s="632"/>
      <c r="M13" s="632"/>
      <c r="N13" s="632"/>
      <c r="O13" s="632"/>
      <c r="P13" s="632"/>
      <c r="Q13" s="633"/>
      <c r="R13" s="634" t="s">
        <v>148</v>
      </c>
      <c r="S13" s="635"/>
      <c r="T13" s="635"/>
      <c r="U13" s="635"/>
      <c r="V13" s="635"/>
      <c r="W13" s="635"/>
      <c r="X13" s="635"/>
      <c r="Y13" s="636"/>
      <c r="Z13" s="637" t="s">
        <v>148</v>
      </c>
      <c r="AA13" s="637"/>
      <c r="AB13" s="637"/>
      <c r="AC13" s="637"/>
      <c r="AD13" s="638" t="s">
        <v>148</v>
      </c>
      <c r="AE13" s="638"/>
      <c r="AF13" s="638"/>
      <c r="AG13" s="638"/>
      <c r="AH13" s="638"/>
      <c r="AI13" s="638"/>
      <c r="AJ13" s="638"/>
      <c r="AK13" s="638"/>
      <c r="AL13" s="639" t="s">
        <v>131</v>
      </c>
      <c r="AM13" s="640"/>
      <c r="AN13" s="640"/>
      <c r="AO13" s="641"/>
      <c r="AP13" s="631" t="s">
        <v>255</v>
      </c>
      <c r="AQ13" s="632"/>
      <c r="AR13" s="632"/>
      <c r="AS13" s="632"/>
      <c r="AT13" s="632"/>
      <c r="AU13" s="632"/>
      <c r="AV13" s="632"/>
      <c r="AW13" s="632"/>
      <c r="AX13" s="632"/>
      <c r="AY13" s="632"/>
      <c r="AZ13" s="632"/>
      <c r="BA13" s="632"/>
      <c r="BB13" s="632"/>
      <c r="BC13" s="632"/>
      <c r="BD13" s="632"/>
      <c r="BE13" s="632"/>
      <c r="BF13" s="633"/>
      <c r="BG13" s="634">
        <v>7866546</v>
      </c>
      <c r="BH13" s="635"/>
      <c r="BI13" s="635"/>
      <c r="BJ13" s="635"/>
      <c r="BK13" s="635"/>
      <c r="BL13" s="635"/>
      <c r="BM13" s="635"/>
      <c r="BN13" s="636"/>
      <c r="BO13" s="637">
        <v>46.4</v>
      </c>
      <c r="BP13" s="637"/>
      <c r="BQ13" s="637"/>
      <c r="BR13" s="637"/>
      <c r="BS13" s="643" t="s">
        <v>131</v>
      </c>
      <c r="BT13" s="635"/>
      <c r="BU13" s="635"/>
      <c r="BV13" s="635"/>
      <c r="BW13" s="635"/>
      <c r="BX13" s="635"/>
      <c r="BY13" s="635"/>
      <c r="BZ13" s="635"/>
      <c r="CA13" s="635"/>
      <c r="CB13" s="644"/>
      <c r="CD13" s="631" t="s">
        <v>256</v>
      </c>
      <c r="CE13" s="632"/>
      <c r="CF13" s="632"/>
      <c r="CG13" s="632"/>
      <c r="CH13" s="632"/>
      <c r="CI13" s="632"/>
      <c r="CJ13" s="632"/>
      <c r="CK13" s="632"/>
      <c r="CL13" s="632"/>
      <c r="CM13" s="632"/>
      <c r="CN13" s="632"/>
      <c r="CO13" s="632"/>
      <c r="CP13" s="632"/>
      <c r="CQ13" s="633"/>
      <c r="CR13" s="634">
        <v>3816640</v>
      </c>
      <c r="CS13" s="635"/>
      <c r="CT13" s="635"/>
      <c r="CU13" s="635"/>
      <c r="CV13" s="635"/>
      <c r="CW13" s="635"/>
      <c r="CX13" s="635"/>
      <c r="CY13" s="636"/>
      <c r="CZ13" s="637">
        <v>7</v>
      </c>
      <c r="DA13" s="637"/>
      <c r="DB13" s="637"/>
      <c r="DC13" s="637"/>
      <c r="DD13" s="643">
        <v>1588105</v>
      </c>
      <c r="DE13" s="635"/>
      <c r="DF13" s="635"/>
      <c r="DG13" s="635"/>
      <c r="DH13" s="635"/>
      <c r="DI13" s="635"/>
      <c r="DJ13" s="635"/>
      <c r="DK13" s="635"/>
      <c r="DL13" s="635"/>
      <c r="DM13" s="635"/>
      <c r="DN13" s="635"/>
      <c r="DO13" s="635"/>
      <c r="DP13" s="636"/>
      <c r="DQ13" s="643">
        <v>2148712</v>
      </c>
      <c r="DR13" s="635"/>
      <c r="DS13" s="635"/>
      <c r="DT13" s="635"/>
      <c r="DU13" s="635"/>
      <c r="DV13" s="635"/>
      <c r="DW13" s="635"/>
      <c r="DX13" s="635"/>
      <c r="DY13" s="635"/>
      <c r="DZ13" s="635"/>
      <c r="EA13" s="635"/>
      <c r="EB13" s="635"/>
      <c r="EC13" s="644"/>
    </row>
    <row r="14" spans="2:143" ht="11.25" customHeight="1" x14ac:dyDescent="0.2">
      <c r="B14" s="631" t="s">
        <v>257</v>
      </c>
      <c r="C14" s="632"/>
      <c r="D14" s="632"/>
      <c r="E14" s="632"/>
      <c r="F14" s="632"/>
      <c r="G14" s="632"/>
      <c r="H14" s="632"/>
      <c r="I14" s="632"/>
      <c r="J14" s="632"/>
      <c r="K14" s="632"/>
      <c r="L14" s="632"/>
      <c r="M14" s="632"/>
      <c r="N14" s="632"/>
      <c r="O14" s="632"/>
      <c r="P14" s="632"/>
      <c r="Q14" s="633"/>
      <c r="R14" s="634" t="s">
        <v>131</v>
      </c>
      <c r="S14" s="635"/>
      <c r="T14" s="635"/>
      <c r="U14" s="635"/>
      <c r="V14" s="635"/>
      <c r="W14" s="635"/>
      <c r="X14" s="635"/>
      <c r="Y14" s="636"/>
      <c r="Z14" s="637" t="s">
        <v>240</v>
      </c>
      <c r="AA14" s="637"/>
      <c r="AB14" s="637"/>
      <c r="AC14" s="637"/>
      <c r="AD14" s="638" t="s">
        <v>240</v>
      </c>
      <c r="AE14" s="638"/>
      <c r="AF14" s="638"/>
      <c r="AG14" s="638"/>
      <c r="AH14" s="638"/>
      <c r="AI14" s="638"/>
      <c r="AJ14" s="638"/>
      <c r="AK14" s="638"/>
      <c r="AL14" s="639" t="s">
        <v>131</v>
      </c>
      <c r="AM14" s="640"/>
      <c r="AN14" s="640"/>
      <c r="AO14" s="641"/>
      <c r="AP14" s="631" t="s">
        <v>258</v>
      </c>
      <c r="AQ14" s="632"/>
      <c r="AR14" s="632"/>
      <c r="AS14" s="632"/>
      <c r="AT14" s="632"/>
      <c r="AU14" s="632"/>
      <c r="AV14" s="632"/>
      <c r="AW14" s="632"/>
      <c r="AX14" s="632"/>
      <c r="AY14" s="632"/>
      <c r="AZ14" s="632"/>
      <c r="BA14" s="632"/>
      <c r="BB14" s="632"/>
      <c r="BC14" s="632"/>
      <c r="BD14" s="632"/>
      <c r="BE14" s="632"/>
      <c r="BF14" s="633"/>
      <c r="BG14" s="634">
        <v>356701</v>
      </c>
      <c r="BH14" s="635"/>
      <c r="BI14" s="635"/>
      <c r="BJ14" s="635"/>
      <c r="BK14" s="635"/>
      <c r="BL14" s="635"/>
      <c r="BM14" s="635"/>
      <c r="BN14" s="636"/>
      <c r="BO14" s="637">
        <v>2.1</v>
      </c>
      <c r="BP14" s="637"/>
      <c r="BQ14" s="637"/>
      <c r="BR14" s="637"/>
      <c r="BS14" s="643" t="s">
        <v>131</v>
      </c>
      <c r="BT14" s="635"/>
      <c r="BU14" s="635"/>
      <c r="BV14" s="635"/>
      <c r="BW14" s="635"/>
      <c r="BX14" s="635"/>
      <c r="BY14" s="635"/>
      <c r="BZ14" s="635"/>
      <c r="CA14" s="635"/>
      <c r="CB14" s="644"/>
      <c r="CD14" s="631" t="s">
        <v>259</v>
      </c>
      <c r="CE14" s="632"/>
      <c r="CF14" s="632"/>
      <c r="CG14" s="632"/>
      <c r="CH14" s="632"/>
      <c r="CI14" s="632"/>
      <c r="CJ14" s="632"/>
      <c r="CK14" s="632"/>
      <c r="CL14" s="632"/>
      <c r="CM14" s="632"/>
      <c r="CN14" s="632"/>
      <c r="CO14" s="632"/>
      <c r="CP14" s="632"/>
      <c r="CQ14" s="633"/>
      <c r="CR14" s="634">
        <v>1584115</v>
      </c>
      <c r="CS14" s="635"/>
      <c r="CT14" s="635"/>
      <c r="CU14" s="635"/>
      <c r="CV14" s="635"/>
      <c r="CW14" s="635"/>
      <c r="CX14" s="635"/>
      <c r="CY14" s="636"/>
      <c r="CZ14" s="637">
        <v>2.9</v>
      </c>
      <c r="DA14" s="637"/>
      <c r="DB14" s="637"/>
      <c r="DC14" s="637"/>
      <c r="DD14" s="643">
        <v>280241</v>
      </c>
      <c r="DE14" s="635"/>
      <c r="DF14" s="635"/>
      <c r="DG14" s="635"/>
      <c r="DH14" s="635"/>
      <c r="DI14" s="635"/>
      <c r="DJ14" s="635"/>
      <c r="DK14" s="635"/>
      <c r="DL14" s="635"/>
      <c r="DM14" s="635"/>
      <c r="DN14" s="635"/>
      <c r="DO14" s="635"/>
      <c r="DP14" s="636"/>
      <c r="DQ14" s="643">
        <v>1291785</v>
      </c>
      <c r="DR14" s="635"/>
      <c r="DS14" s="635"/>
      <c r="DT14" s="635"/>
      <c r="DU14" s="635"/>
      <c r="DV14" s="635"/>
      <c r="DW14" s="635"/>
      <c r="DX14" s="635"/>
      <c r="DY14" s="635"/>
      <c r="DZ14" s="635"/>
      <c r="EA14" s="635"/>
      <c r="EB14" s="635"/>
      <c r="EC14" s="644"/>
    </row>
    <row r="15" spans="2:143" ht="11.25" customHeight="1" x14ac:dyDescent="0.2">
      <c r="B15" s="631" t="s">
        <v>260</v>
      </c>
      <c r="C15" s="632"/>
      <c r="D15" s="632"/>
      <c r="E15" s="632"/>
      <c r="F15" s="632"/>
      <c r="G15" s="632"/>
      <c r="H15" s="632"/>
      <c r="I15" s="632"/>
      <c r="J15" s="632"/>
      <c r="K15" s="632"/>
      <c r="L15" s="632"/>
      <c r="M15" s="632"/>
      <c r="N15" s="632"/>
      <c r="O15" s="632"/>
      <c r="P15" s="632"/>
      <c r="Q15" s="633"/>
      <c r="R15" s="634" t="s">
        <v>240</v>
      </c>
      <c r="S15" s="635"/>
      <c r="T15" s="635"/>
      <c r="U15" s="635"/>
      <c r="V15" s="635"/>
      <c r="W15" s="635"/>
      <c r="X15" s="635"/>
      <c r="Y15" s="636"/>
      <c r="Z15" s="637" t="s">
        <v>131</v>
      </c>
      <c r="AA15" s="637"/>
      <c r="AB15" s="637"/>
      <c r="AC15" s="637"/>
      <c r="AD15" s="638" t="s">
        <v>240</v>
      </c>
      <c r="AE15" s="638"/>
      <c r="AF15" s="638"/>
      <c r="AG15" s="638"/>
      <c r="AH15" s="638"/>
      <c r="AI15" s="638"/>
      <c r="AJ15" s="638"/>
      <c r="AK15" s="638"/>
      <c r="AL15" s="639" t="s">
        <v>131</v>
      </c>
      <c r="AM15" s="640"/>
      <c r="AN15" s="640"/>
      <c r="AO15" s="641"/>
      <c r="AP15" s="631" t="s">
        <v>261</v>
      </c>
      <c r="AQ15" s="632"/>
      <c r="AR15" s="632"/>
      <c r="AS15" s="632"/>
      <c r="AT15" s="632"/>
      <c r="AU15" s="632"/>
      <c r="AV15" s="632"/>
      <c r="AW15" s="632"/>
      <c r="AX15" s="632"/>
      <c r="AY15" s="632"/>
      <c r="AZ15" s="632"/>
      <c r="BA15" s="632"/>
      <c r="BB15" s="632"/>
      <c r="BC15" s="632"/>
      <c r="BD15" s="632"/>
      <c r="BE15" s="632"/>
      <c r="BF15" s="633"/>
      <c r="BG15" s="634">
        <v>735941</v>
      </c>
      <c r="BH15" s="635"/>
      <c r="BI15" s="635"/>
      <c r="BJ15" s="635"/>
      <c r="BK15" s="635"/>
      <c r="BL15" s="635"/>
      <c r="BM15" s="635"/>
      <c r="BN15" s="636"/>
      <c r="BO15" s="637">
        <v>4.3</v>
      </c>
      <c r="BP15" s="637"/>
      <c r="BQ15" s="637"/>
      <c r="BR15" s="637"/>
      <c r="BS15" s="643" t="s">
        <v>240</v>
      </c>
      <c r="BT15" s="635"/>
      <c r="BU15" s="635"/>
      <c r="BV15" s="635"/>
      <c r="BW15" s="635"/>
      <c r="BX15" s="635"/>
      <c r="BY15" s="635"/>
      <c r="BZ15" s="635"/>
      <c r="CA15" s="635"/>
      <c r="CB15" s="644"/>
      <c r="CD15" s="631" t="s">
        <v>262</v>
      </c>
      <c r="CE15" s="632"/>
      <c r="CF15" s="632"/>
      <c r="CG15" s="632"/>
      <c r="CH15" s="632"/>
      <c r="CI15" s="632"/>
      <c r="CJ15" s="632"/>
      <c r="CK15" s="632"/>
      <c r="CL15" s="632"/>
      <c r="CM15" s="632"/>
      <c r="CN15" s="632"/>
      <c r="CO15" s="632"/>
      <c r="CP15" s="632"/>
      <c r="CQ15" s="633"/>
      <c r="CR15" s="634">
        <v>4937145</v>
      </c>
      <c r="CS15" s="635"/>
      <c r="CT15" s="635"/>
      <c r="CU15" s="635"/>
      <c r="CV15" s="635"/>
      <c r="CW15" s="635"/>
      <c r="CX15" s="635"/>
      <c r="CY15" s="636"/>
      <c r="CZ15" s="637">
        <v>9.1</v>
      </c>
      <c r="DA15" s="637"/>
      <c r="DB15" s="637"/>
      <c r="DC15" s="637"/>
      <c r="DD15" s="643">
        <v>673474</v>
      </c>
      <c r="DE15" s="635"/>
      <c r="DF15" s="635"/>
      <c r="DG15" s="635"/>
      <c r="DH15" s="635"/>
      <c r="DI15" s="635"/>
      <c r="DJ15" s="635"/>
      <c r="DK15" s="635"/>
      <c r="DL15" s="635"/>
      <c r="DM15" s="635"/>
      <c r="DN15" s="635"/>
      <c r="DO15" s="635"/>
      <c r="DP15" s="636"/>
      <c r="DQ15" s="643">
        <v>3380819</v>
      </c>
      <c r="DR15" s="635"/>
      <c r="DS15" s="635"/>
      <c r="DT15" s="635"/>
      <c r="DU15" s="635"/>
      <c r="DV15" s="635"/>
      <c r="DW15" s="635"/>
      <c r="DX15" s="635"/>
      <c r="DY15" s="635"/>
      <c r="DZ15" s="635"/>
      <c r="EA15" s="635"/>
      <c r="EB15" s="635"/>
      <c r="EC15" s="644"/>
    </row>
    <row r="16" spans="2:143" ht="11.25" customHeight="1" x14ac:dyDescent="0.2">
      <c r="B16" s="631" t="s">
        <v>263</v>
      </c>
      <c r="C16" s="632"/>
      <c r="D16" s="632"/>
      <c r="E16" s="632"/>
      <c r="F16" s="632"/>
      <c r="G16" s="632"/>
      <c r="H16" s="632"/>
      <c r="I16" s="632"/>
      <c r="J16" s="632"/>
      <c r="K16" s="632"/>
      <c r="L16" s="632"/>
      <c r="M16" s="632"/>
      <c r="N16" s="632"/>
      <c r="O16" s="632"/>
      <c r="P16" s="632"/>
      <c r="Q16" s="633"/>
      <c r="R16" s="634">
        <v>29826</v>
      </c>
      <c r="S16" s="635"/>
      <c r="T16" s="635"/>
      <c r="U16" s="635"/>
      <c r="V16" s="635"/>
      <c r="W16" s="635"/>
      <c r="X16" s="635"/>
      <c r="Y16" s="636"/>
      <c r="Z16" s="637">
        <v>0.1</v>
      </c>
      <c r="AA16" s="637"/>
      <c r="AB16" s="637"/>
      <c r="AC16" s="637"/>
      <c r="AD16" s="638">
        <v>29826</v>
      </c>
      <c r="AE16" s="638"/>
      <c r="AF16" s="638"/>
      <c r="AG16" s="638"/>
      <c r="AH16" s="638"/>
      <c r="AI16" s="638"/>
      <c r="AJ16" s="638"/>
      <c r="AK16" s="638"/>
      <c r="AL16" s="639">
        <v>0.1</v>
      </c>
      <c r="AM16" s="640"/>
      <c r="AN16" s="640"/>
      <c r="AO16" s="641"/>
      <c r="AP16" s="631" t="s">
        <v>264</v>
      </c>
      <c r="AQ16" s="632"/>
      <c r="AR16" s="632"/>
      <c r="AS16" s="632"/>
      <c r="AT16" s="632"/>
      <c r="AU16" s="632"/>
      <c r="AV16" s="632"/>
      <c r="AW16" s="632"/>
      <c r="AX16" s="632"/>
      <c r="AY16" s="632"/>
      <c r="AZ16" s="632"/>
      <c r="BA16" s="632"/>
      <c r="BB16" s="632"/>
      <c r="BC16" s="632"/>
      <c r="BD16" s="632"/>
      <c r="BE16" s="632"/>
      <c r="BF16" s="633"/>
      <c r="BG16" s="634" t="s">
        <v>131</v>
      </c>
      <c r="BH16" s="635"/>
      <c r="BI16" s="635"/>
      <c r="BJ16" s="635"/>
      <c r="BK16" s="635"/>
      <c r="BL16" s="635"/>
      <c r="BM16" s="635"/>
      <c r="BN16" s="636"/>
      <c r="BO16" s="637" t="s">
        <v>131</v>
      </c>
      <c r="BP16" s="637"/>
      <c r="BQ16" s="637"/>
      <c r="BR16" s="637"/>
      <c r="BS16" s="643" t="s">
        <v>240</v>
      </c>
      <c r="BT16" s="635"/>
      <c r="BU16" s="635"/>
      <c r="BV16" s="635"/>
      <c r="BW16" s="635"/>
      <c r="BX16" s="635"/>
      <c r="BY16" s="635"/>
      <c r="BZ16" s="635"/>
      <c r="CA16" s="635"/>
      <c r="CB16" s="644"/>
      <c r="CD16" s="631" t="s">
        <v>265</v>
      </c>
      <c r="CE16" s="632"/>
      <c r="CF16" s="632"/>
      <c r="CG16" s="632"/>
      <c r="CH16" s="632"/>
      <c r="CI16" s="632"/>
      <c r="CJ16" s="632"/>
      <c r="CK16" s="632"/>
      <c r="CL16" s="632"/>
      <c r="CM16" s="632"/>
      <c r="CN16" s="632"/>
      <c r="CO16" s="632"/>
      <c r="CP16" s="632"/>
      <c r="CQ16" s="633"/>
      <c r="CR16" s="634">
        <v>20747</v>
      </c>
      <c r="CS16" s="635"/>
      <c r="CT16" s="635"/>
      <c r="CU16" s="635"/>
      <c r="CV16" s="635"/>
      <c r="CW16" s="635"/>
      <c r="CX16" s="635"/>
      <c r="CY16" s="636"/>
      <c r="CZ16" s="637">
        <v>0</v>
      </c>
      <c r="DA16" s="637"/>
      <c r="DB16" s="637"/>
      <c r="DC16" s="637"/>
      <c r="DD16" s="643" t="s">
        <v>240</v>
      </c>
      <c r="DE16" s="635"/>
      <c r="DF16" s="635"/>
      <c r="DG16" s="635"/>
      <c r="DH16" s="635"/>
      <c r="DI16" s="635"/>
      <c r="DJ16" s="635"/>
      <c r="DK16" s="635"/>
      <c r="DL16" s="635"/>
      <c r="DM16" s="635"/>
      <c r="DN16" s="635"/>
      <c r="DO16" s="635"/>
      <c r="DP16" s="636"/>
      <c r="DQ16" s="643">
        <v>18123</v>
      </c>
      <c r="DR16" s="635"/>
      <c r="DS16" s="635"/>
      <c r="DT16" s="635"/>
      <c r="DU16" s="635"/>
      <c r="DV16" s="635"/>
      <c r="DW16" s="635"/>
      <c r="DX16" s="635"/>
      <c r="DY16" s="635"/>
      <c r="DZ16" s="635"/>
      <c r="EA16" s="635"/>
      <c r="EB16" s="635"/>
      <c r="EC16" s="644"/>
    </row>
    <row r="17" spans="2:133" ht="11.25" customHeight="1" x14ac:dyDescent="0.2">
      <c r="B17" s="631" t="s">
        <v>266</v>
      </c>
      <c r="C17" s="632"/>
      <c r="D17" s="632"/>
      <c r="E17" s="632"/>
      <c r="F17" s="632"/>
      <c r="G17" s="632"/>
      <c r="H17" s="632"/>
      <c r="I17" s="632"/>
      <c r="J17" s="632"/>
      <c r="K17" s="632"/>
      <c r="L17" s="632"/>
      <c r="M17" s="632"/>
      <c r="N17" s="632"/>
      <c r="O17" s="632"/>
      <c r="P17" s="632"/>
      <c r="Q17" s="633"/>
      <c r="R17" s="634">
        <v>167072</v>
      </c>
      <c r="S17" s="635"/>
      <c r="T17" s="635"/>
      <c r="U17" s="635"/>
      <c r="V17" s="635"/>
      <c r="W17" s="635"/>
      <c r="X17" s="635"/>
      <c r="Y17" s="636"/>
      <c r="Z17" s="637">
        <v>0.3</v>
      </c>
      <c r="AA17" s="637"/>
      <c r="AB17" s="637"/>
      <c r="AC17" s="637"/>
      <c r="AD17" s="638">
        <v>167072</v>
      </c>
      <c r="AE17" s="638"/>
      <c r="AF17" s="638"/>
      <c r="AG17" s="638"/>
      <c r="AH17" s="638"/>
      <c r="AI17" s="638"/>
      <c r="AJ17" s="638"/>
      <c r="AK17" s="638"/>
      <c r="AL17" s="639">
        <v>0.7</v>
      </c>
      <c r="AM17" s="640"/>
      <c r="AN17" s="640"/>
      <c r="AO17" s="641"/>
      <c r="AP17" s="631" t="s">
        <v>267</v>
      </c>
      <c r="AQ17" s="632"/>
      <c r="AR17" s="632"/>
      <c r="AS17" s="632"/>
      <c r="AT17" s="632"/>
      <c r="AU17" s="632"/>
      <c r="AV17" s="632"/>
      <c r="AW17" s="632"/>
      <c r="AX17" s="632"/>
      <c r="AY17" s="632"/>
      <c r="AZ17" s="632"/>
      <c r="BA17" s="632"/>
      <c r="BB17" s="632"/>
      <c r="BC17" s="632"/>
      <c r="BD17" s="632"/>
      <c r="BE17" s="632"/>
      <c r="BF17" s="633"/>
      <c r="BG17" s="634">
        <v>1200</v>
      </c>
      <c r="BH17" s="635"/>
      <c r="BI17" s="635"/>
      <c r="BJ17" s="635"/>
      <c r="BK17" s="635"/>
      <c r="BL17" s="635"/>
      <c r="BM17" s="635"/>
      <c r="BN17" s="636"/>
      <c r="BO17" s="637">
        <v>0</v>
      </c>
      <c r="BP17" s="637"/>
      <c r="BQ17" s="637"/>
      <c r="BR17" s="637"/>
      <c r="BS17" s="643" t="s">
        <v>240</v>
      </c>
      <c r="BT17" s="635"/>
      <c r="BU17" s="635"/>
      <c r="BV17" s="635"/>
      <c r="BW17" s="635"/>
      <c r="BX17" s="635"/>
      <c r="BY17" s="635"/>
      <c r="BZ17" s="635"/>
      <c r="CA17" s="635"/>
      <c r="CB17" s="644"/>
      <c r="CD17" s="631" t="s">
        <v>268</v>
      </c>
      <c r="CE17" s="632"/>
      <c r="CF17" s="632"/>
      <c r="CG17" s="632"/>
      <c r="CH17" s="632"/>
      <c r="CI17" s="632"/>
      <c r="CJ17" s="632"/>
      <c r="CK17" s="632"/>
      <c r="CL17" s="632"/>
      <c r="CM17" s="632"/>
      <c r="CN17" s="632"/>
      <c r="CO17" s="632"/>
      <c r="CP17" s="632"/>
      <c r="CQ17" s="633"/>
      <c r="CR17" s="634">
        <v>3736711</v>
      </c>
      <c r="CS17" s="635"/>
      <c r="CT17" s="635"/>
      <c r="CU17" s="635"/>
      <c r="CV17" s="635"/>
      <c r="CW17" s="635"/>
      <c r="CX17" s="635"/>
      <c r="CY17" s="636"/>
      <c r="CZ17" s="637">
        <v>6.9</v>
      </c>
      <c r="DA17" s="637"/>
      <c r="DB17" s="637"/>
      <c r="DC17" s="637"/>
      <c r="DD17" s="643" t="s">
        <v>131</v>
      </c>
      <c r="DE17" s="635"/>
      <c r="DF17" s="635"/>
      <c r="DG17" s="635"/>
      <c r="DH17" s="635"/>
      <c r="DI17" s="635"/>
      <c r="DJ17" s="635"/>
      <c r="DK17" s="635"/>
      <c r="DL17" s="635"/>
      <c r="DM17" s="635"/>
      <c r="DN17" s="635"/>
      <c r="DO17" s="635"/>
      <c r="DP17" s="636"/>
      <c r="DQ17" s="643">
        <v>3668246</v>
      </c>
      <c r="DR17" s="635"/>
      <c r="DS17" s="635"/>
      <c r="DT17" s="635"/>
      <c r="DU17" s="635"/>
      <c r="DV17" s="635"/>
      <c r="DW17" s="635"/>
      <c r="DX17" s="635"/>
      <c r="DY17" s="635"/>
      <c r="DZ17" s="635"/>
      <c r="EA17" s="635"/>
      <c r="EB17" s="635"/>
      <c r="EC17" s="644"/>
    </row>
    <row r="18" spans="2:133" ht="11.25" customHeight="1" x14ac:dyDescent="0.2">
      <c r="B18" s="631" t="s">
        <v>269</v>
      </c>
      <c r="C18" s="632"/>
      <c r="D18" s="632"/>
      <c r="E18" s="632"/>
      <c r="F18" s="632"/>
      <c r="G18" s="632"/>
      <c r="H18" s="632"/>
      <c r="I18" s="632"/>
      <c r="J18" s="632"/>
      <c r="K18" s="632"/>
      <c r="L18" s="632"/>
      <c r="M18" s="632"/>
      <c r="N18" s="632"/>
      <c r="O18" s="632"/>
      <c r="P18" s="632"/>
      <c r="Q18" s="633"/>
      <c r="R18" s="634">
        <v>146788</v>
      </c>
      <c r="S18" s="635"/>
      <c r="T18" s="635"/>
      <c r="U18" s="635"/>
      <c r="V18" s="635"/>
      <c r="W18" s="635"/>
      <c r="X18" s="635"/>
      <c r="Y18" s="636"/>
      <c r="Z18" s="637">
        <v>0.3</v>
      </c>
      <c r="AA18" s="637"/>
      <c r="AB18" s="637"/>
      <c r="AC18" s="637"/>
      <c r="AD18" s="638">
        <v>146788</v>
      </c>
      <c r="AE18" s="638"/>
      <c r="AF18" s="638"/>
      <c r="AG18" s="638"/>
      <c r="AH18" s="638"/>
      <c r="AI18" s="638"/>
      <c r="AJ18" s="638"/>
      <c r="AK18" s="638"/>
      <c r="AL18" s="639">
        <v>0.6</v>
      </c>
      <c r="AM18" s="640"/>
      <c r="AN18" s="640"/>
      <c r="AO18" s="641"/>
      <c r="AP18" s="631" t="s">
        <v>270</v>
      </c>
      <c r="AQ18" s="632"/>
      <c r="AR18" s="632"/>
      <c r="AS18" s="632"/>
      <c r="AT18" s="632"/>
      <c r="AU18" s="632"/>
      <c r="AV18" s="632"/>
      <c r="AW18" s="632"/>
      <c r="AX18" s="632"/>
      <c r="AY18" s="632"/>
      <c r="AZ18" s="632"/>
      <c r="BA18" s="632"/>
      <c r="BB18" s="632"/>
      <c r="BC18" s="632"/>
      <c r="BD18" s="632"/>
      <c r="BE18" s="632"/>
      <c r="BF18" s="633"/>
      <c r="BG18" s="634" t="s">
        <v>240</v>
      </c>
      <c r="BH18" s="635"/>
      <c r="BI18" s="635"/>
      <c r="BJ18" s="635"/>
      <c r="BK18" s="635"/>
      <c r="BL18" s="635"/>
      <c r="BM18" s="635"/>
      <c r="BN18" s="636"/>
      <c r="BO18" s="637" t="s">
        <v>131</v>
      </c>
      <c r="BP18" s="637"/>
      <c r="BQ18" s="637"/>
      <c r="BR18" s="637"/>
      <c r="BS18" s="643" t="s">
        <v>131</v>
      </c>
      <c r="BT18" s="635"/>
      <c r="BU18" s="635"/>
      <c r="BV18" s="635"/>
      <c r="BW18" s="635"/>
      <c r="BX18" s="635"/>
      <c r="BY18" s="635"/>
      <c r="BZ18" s="635"/>
      <c r="CA18" s="635"/>
      <c r="CB18" s="644"/>
      <c r="CD18" s="631" t="s">
        <v>271</v>
      </c>
      <c r="CE18" s="632"/>
      <c r="CF18" s="632"/>
      <c r="CG18" s="632"/>
      <c r="CH18" s="632"/>
      <c r="CI18" s="632"/>
      <c r="CJ18" s="632"/>
      <c r="CK18" s="632"/>
      <c r="CL18" s="632"/>
      <c r="CM18" s="632"/>
      <c r="CN18" s="632"/>
      <c r="CO18" s="632"/>
      <c r="CP18" s="632"/>
      <c r="CQ18" s="633"/>
      <c r="CR18" s="634" t="s">
        <v>131</v>
      </c>
      <c r="CS18" s="635"/>
      <c r="CT18" s="635"/>
      <c r="CU18" s="635"/>
      <c r="CV18" s="635"/>
      <c r="CW18" s="635"/>
      <c r="CX18" s="635"/>
      <c r="CY18" s="636"/>
      <c r="CZ18" s="637" t="s">
        <v>240</v>
      </c>
      <c r="DA18" s="637"/>
      <c r="DB18" s="637"/>
      <c r="DC18" s="637"/>
      <c r="DD18" s="643" t="s">
        <v>240</v>
      </c>
      <c r="DE18" s="635"/>
      <c r="DF18" s="635"/>
      <c r="DG18" s="635"/>
      <c r="DH18" s="635"/>
      <c r="DI18" s="635"/>
      <c r="DJ18" s="635"/>
      <c r="DK18" s="635"/>
      <c r="DL18" s="635"/>
      <c r="DM18" s="635"/>
      <c r="DN18" s="635"/>
      <c r="DO18" s="635"/>
      <c r="DP18" s="636"/>
      <c r="DQ18" s="643" t="s">
        <v>131</v>
      </c>
      <c r="DR18" s="635"/>
      <c r="DS18" s="635"/>
      <c r="DT18" s="635"/>
      <c r="DU18" s="635"/>
      <c r="DV18" s="635"/>
      <c r="DW18" s="635"/>
      <c r="DX18" s="635"/>
      <c r="DY18" s="635"/>
      <c r="DZ18" s="635"/>
      <c r="EA18" s="635"/>
      <c r="EB18" s="635"/>
      <c r="EC18" s="644"/>
    </row>
    <row r="19" spans="2:133" ht="11.25" customHeight="1" x14ac:dyDescent="0.2">
      <c r="B19" s="631" t="s">
        <v>272</v>
      </c>
      <c r="C19" s="632"/>
      <c r="D19" s="632"/>
      <c r="E19" s="632"/>
      <c r="F19" s="632"/>
      <c r="G19" s="632"/>
      <c r="H19" s="632"/>
      <c r="I19" s="632"/>
      <c r="J19" s="632"/>
      <c r="K19" s="632"/>
      <c r="L19" s="632"/>
      <c r="M19" s="632"/>
      <c r="N19" s="632"/>
      <c r="O19" s="632"/>
      <c r="P19" s="632"/>
      <c r="Q19" s="633"/>
      <c r="R19" s="634">
        <v>124487</v>
      </c>
      <c r="S19" s="635"/>
      <c r="T19" s="635"/>
      <c r="U19" s="635"/>
      <c r="V19" s="635"/>
      <c r="W19" s="635"/>
      <c r="X19" s="635"/>
      <c r="Y19" s="636"/>
      <c r="Z19" s="637">
        <v>0.2</v>
      </c>
      <c r="AA19" s="637"/>
      <c r="AB19" s="637"/>
      <c r="AC19" s="637"/>
      <c r="AD19" s="638">
        <v>124487</v>
      </c>
      <c r="AE19" s="638"/>
      <c r="AF19" s="638"/>
      <c r="AG19" s="638"/>
      <c r="AH19" s="638"/>
      <c r="AI19" s="638"/>
      <c r="AJ19" s="638"/>
      <c r="AK19" s="638"/>
      <c r="AL19" s="639">
        <v>0.5</v>
      </c>
      <c r="AM19" s="640"/>
      <c r="AN19" s="640"/>
      <c r="AO19" s="641"/>
      <c r="AP19" s="631" t="s">
        <v>273</v>
      </c>
      <c r="AQ19" s="632"/>
      <c r="AR19" s="632"/>
      <c r="AS19" s="632"/>
      <c r="AT19" s="632"/>
      <c r="AU19" s="632"/>
      <c r="AV19" s="632"/>
      <c r="AW19" s="632"/>
      <c r="AX19" s="632"/>
      <c r="AY19" s="632"/>
      <c r="AZ19" s="632"/>
      <c r="BA19" s="632"/>
      <c r="BB19" s="632"/>
      <c r="BC19" s="632"/>
      <c r="BD19" s="632"/>
      <c r="BE19" s="632"/>
      <c r="BF19" s="633"/>
      <c r="BG19" s="634">
        <v>1011553</v>
      </c>
      <c r="BH19" s="635"/>
      <c r="BI19" s="635"/>
      <c r="BJ19" s="635"/>
      <c r="BK19" s="635"/>
      <c r="BL19" s="635"/>
      <c r="BM19" s="635"/>
      <c r="BN19" s="636"/>
      <c r="BO19" s="637">
        <v>6</v>
      </c>
      <c r="BP19" s="637"/>
      <c r="BQ19" s="637"/>
      <c r="BR19" s="637"/>
      <c r="BS19" s="643" t="s">
        <v>148</v>
      </c>
      <c r="BT19" s="635"/>
      <c r="BU19" s="635"/>
      <c r="BV19" s="635"/>
      <c r="BW19" s="635"/>
      <c r="BX19" s="635"/>
      <c r="BY19" s="635"/>
      <c r="BZ19" s="635"/>
      <c r="CA19" s="635"/>
      <c r="CB19" s="644"/>
      <c r="CD19" s="631" t="s">
        <v>274</v>
      </c>
      <c r="CE19" s="632"/>
      <c r="CF19" s="632"/>
      <c r="CG19" s="632"/>
      <c r="CH19" s="632"/>
      <c r="CI19" s="632"/>
      <c r="CJ19" s="632"/>
      <c r="CK19" s="632"/>
      <c r="CL19" s="632"/>
      <c r="CM19" s="632"/>
      <c r="CN19" s="632"/>
      <c r="CO19" s="632"/>
      <c r="CP19" s="632"/>
      <c r="CQ19" s="633"/>
      <c r="CR19" s="634" t="s">
        <v>131</v>
      </c>
      <c r="CS19" s="635"/>
      <c r="CT19" s="635"/>
      <c r="CU19" s="635"/>
      <c r="CV19" s="635"/>
      <c r="CW19" s="635"/>
      <c r="CX19" s="635"/>
      <c r="CY19" s="636"/>
      <c r="CZ19" s="637" t="s">
        <v>148</v>
      </c>
      <c r="DA19" s="637"/>
      <c r="DB19" s="637"/>
      <c r="DC19" s="637"/>
      <c r="DD19" s="643" t="s">
        <v>240</v>
      </c>
      <c r="DE19" s="635"/>
      <c r="DF19" s="635"/>
      <c r="DG19" s="635"/>
      <c r="DH19" s="635"/>
      <c r="DI19" s="635"/>
      <c r="DJ19" s="635"/>
      <c r="DK19" s="635"/>
      <c r="DL19" s="635"/>
      <c r="DM19" s="635"/>
      <c r="DN19" s="635"/>
      <c r="DO19" s="635"/>
      <c r="DP19" s="636"/>
      <c r="DQ19" s="643" t="s">
        <v>240</v>
      </c>
      <c r="DR19" s="635"/>
      <c r="DS19" s="635"/>
      <c r="DT19" s="635"/>
      <c r="DU19" s="635"/>
      <c r="DV19" s="635"/>
      <c r="DW19" s="635"/>
      <c r="DX19" s="635"/>
      <c r="DY19" s="635"/>
      <c r="DZ19" s="635"/>
      <c r="EA19" s="635"/>
      <c r="EB19" s="635"/>
      <c r="EC19" s="644"/>
    </row>
    <row r="20" spans="2:133" ht="11.25" customHeight="1" x14ac:dyDescent="0.2">
      <c r="B20" s="631" t="s">
        <v>275</v>
      </c>
      <c r="C20" s="632"/>
      <c r="D20" s="632"/>
      <c r="E20" s="632"/>
      <c r="F20" s="632"/>
      <c r="G20" s="632"/>
      <c r="H20" s="632"/>
      <c r="I20" s="632"/>
      <c r="J20" s="632"/>
      <c r="K20" s="632"/>
      <c r="L20" s="632"/>
      <c r="M20" s="632"/>
      <c r="N20" s="632"/>
      <c r="O20" s="632"/>
      <c r="P20" s="632"/>
      <c r="Q20" s="633"/>
      <c r="R20" s="634">
        <v>13873</v>
      </c>
      <c r="S20" s="635"/>
      <c r="T20" s="635"/>
      <c r="U20" s="635"/>
      <c r="V20" s="635"/>
      <c r="W20" s="635"/>
      <c r="X20" s="635"/>
      <c r="Y20" s="636"/>
      <c r="Z20" s="637">
        <v>0</v>
      </c>
      <c r="AA20" s="637"/>
      <c r="AB20" s="637"/>
      <c r="AC20" s="637"/>
      <c r="AD20" s="638">
        <v>13873</v>
      </c>
      <c r="AE20" s="638"/>
      <c r="AF20" s="638"/>
      <c r="AG20" s="638"/>
      <c r="AH20" s="638"/>
      <c r="AI20" s="638"/>
      <c r="AJ20" s="638"/>
      <c r="AK20" s="638"/>
      <c r="AL20" s="639">
        <v>0.1</v>
      </c>
      <c r="AM20" s="640"/>
      <c r="AN20" s="640"/>
      <c r="AO20" s="641"/>
      <c r="AP20" s="631" t="s">
        <v>276</v>
      </c>
      <c r="AQ20" s="632"/>
      <c r="AR20" s="632"/>
      <c r="AS20" s="632"/>
      <c r="AT20" s="632"/>
      <c r="AU20" s="632"/>
      <c r="AV20" s="632"/>
      <c r="AW20" s="632"/>
      <c r="AX20" s="632"/>
      <c r="AY20" s="632"/>
      <c r="AZ20" s="632"/>
      <c r="BA20" s="632"/>
      <c r="BB20" s="632"/>
      <c r="BC20" s="632"/>
      <c r="BD20" s="632"/>
      <c r="BE20" s="632"/>
      <c r="BF20" s="633"/>
      <c r="BG20" s="634">
        <v>1011553</v>
      </c>
      <c r="BH20" s="635"/>
      <c r="BI20" s="635"/>
      <c r="BJ20" s="635"/>
      <c r="BK20" s="635"/>
      <c r="BL20" s="635"/>
      <c r="BM20" s="635"/>
      <c r="BN20" s="636"/>
      <c r="BO20" s="637">
        <v>6</v>
      </c>
      <c r="BP20" s="637"/>
      <c r="BQ20" s="637"/>
      <c r="BR20" s="637"/>
      <c r="BS20" s="643" t="s">
        <v>131</v>
      </c>
      <c r="BT20" s="635"/>
      <c r="BU20" s="635"/>
      <c r="BV20" s="635"/>
      <c r="BW20" s="635"/>
      <c r="BX20" s="635"/>
      <c r="BY20" s="635"/>
      <c r="BZ20" s="635"/>
      <c r="CA20" s="635"/>
      <c r="CB20" s="644"/>
      <c r="CD20" s="631" t="s">
        <v>277</v>
      </c>
      <c r="CE20" s="632"/>
      <c r="CF20" s="632"/>
      <c r="CG20" s="632"/>
      <c r="CH20" s="632"/>
      <c r="CI20" s="632"/>
      <c r="CJ20" s="632"/>
      <c r="CK20" s="632"/>
      <c r="CL20" s="632"/>
      <c r="CM20" s="632"/>
      <c r="CN20" s="632"/>
      <c r="CO20" s="632"/>
      <c r="CP20" s="632"/>
      <c r="CQ20" s="633"/>
      <c r="CR20" s="634">
        <v>54338720</v>
      </c>
      <c r="CS20" s="635"/>
      <c r="CT20" s="635"/>
      <c r="CU20" s="635"/>
      <c r="CV20" s="635"/>
      <c r="CW20" s="635"/>
      <c r="CX20" s="635"/>
      <c r="CY20" s="636"/>
      <c r="CZ20" s="637">
        <v>100</v>
      </c>
      <c r="DA20" s="637"/>
      <c r="DB20" s="637"/>
      <c r="DC20" s="637"/>
      <c r="DD20" s="643">
        <v>3381766</v>
      </c>
      <c r="DE20" s="635"/>
      <c r="DF20" s="635"/>
      <c r="DG20" s="635"/>
      <c r="DH20" s="635"/>
      <c r="DI20" s="635"/>
      <c r="DJ20" s="635"/>
      <c r="DK20" s="635"/>
      <c r="DL20" s="635"/>
      <c r="DM20" s="635"/>
      <c r="DN20" s="635"/>
      <c r="DO20" s="635"/>
      <c r="DP20" s="636"/>
      <c r="DQ20" s="643">
        <v>27708360</v>
      </c>
      <c r="DR20" s="635"/>
      <c r="DS20" s="635"/>
      <c r="DT20" s="635"/>
      <c r="DU20" s="635"/>
      <c r="DV20" s="635"/>
      <c r="DW20" s="635"/>
      <c r="DX20" s="635"/>
      <c r="DY20" s="635"/>
      <c r="DZ20" s="635"/>
      <c r="EA20" s="635"/>
      <c r="EB20" s="635"/>
      <c r="EC20" s="644"/>
    </row>
    <row r="21" spans="2:133" ht="11.25" customHeight="1" x14ac:dyDescent="0.2">
      <c r="B21" s="631" t="s">
        <v>278</v>
      </c>
      <c r="C21" s="632"/>
      <c r="D21" s="632"/>
      <c r="E21" s="632"/>
      <c r="F21" s="632"/>
      <c r="G21" s="632"/>
      <c r="H21" s="632"/>
      <c r="I21" s="632"/>
      <c r="J21" s="632"/>
      <c r="K21" s="632"/>
      <c r="L21" s="632"/>
      <c r="M21" s="632"/>
      <c r="N21" s="632"/>
      <c r="O21" s="632"/>
      <c r="P21" s="632"/>
      <c r="Q21" s="633"/>
      <c r="R21" s="634">
        <v>8428</v>
      </c>
      <c r="S21" s="635"/>
      <c r="T21" s="635"/>
      <c r="U21" s="635"/>
      <c r="V21" s="635"/>
      <c r="W21" s="635"/>
      <c r="X21" s="635"/>
      <c r="Y21" s="636"/>
      <c r="Z21" s="637">
        <v>0</v>
      </c>
      <c r="AA21" s="637"/>
      <c r="AB21" s="637"/>
      <c r="AC21" s="637"/>
      <c r="AD21" s="638">
        <v>8428</v>
      </c>
      <c r="AE21" s="638"/>
      <c r="AF21" s="638"/>
      <c r="AG21" s="638"/>
      <c r="AH21" s="638"/>
      <c r="AI21" s="638"/>
      <c r="AJ21" s="638"/>
      <c r="AK21" s="638"/>
      <c r="AL21" s="639">
        <v>0</v>
      </c>
      <c r="AM21" s="640"/>
      <c r="AN21" s="640"/>
      <c r="AO21" s="641"/>
      <c r="AP21" s="631" t="s">
        <v>279</v>
      </c>
      <c r="AQ21" s="647"/>
      <c r="AR21" s="647"/>
      <c r="AS21" s="647"/>
      <c r="AT21" s="647"/>
      <c r="AU21" s="647"/>
      <c r="AV21" s="647"/>
      <c r="AW21" s="647"/>
      <c r="AX21" s="647"/>
      <c r="AY21" s="647"/>
      <c r="AZ21" s="647"/>
      <c r="BA21" s="647"/>
      <c r="BB21" s="647"/>
      <c r="BC21" s="647"/>
      <c r="BD21" s="647"/>
      <c r="BE21" s="647"/>
      <c r="BF21" s="648"/>
      <c r="BG21" s="634" t="s">
        <v>240</v>
      </c>
      <c r="BH21" s="635"/>
      <c r="BI21" s="635"/>
      <c r="BJ21" s="635"/>
      <c r="BK21" s="635"/>
      <c r="BL21" s="635"/>
      <c r="BM21" s="635"/>
      <c r="BN21" s="636"/>
      <c r="BO21" s="637" t="s">
        <v>240</v>
      </c>
      <c r="BP21" s="637"/>
      <c r="BQ21" s="637"/>
      <c r="BR21" s="637"/>
      <c r="BS21" s="643" t="s">
        <v>240</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31" t="s">
        <v>280</v>
      </c>
      <c r="C22" s="632"/>
      <c r="D22" s="632"/>
      <c r="E22" s="632"/>
      <c r="F22" s="632"/>
      <c r="G22" s="632"/>
      <c r="H22" s="632"/>
      <c r="I22" s="632"/>
      <c r="J22" s="632"/>
      <c r="K22" s="632"/>
      <c r="L22" s="632"/>
      <c r="M22" s="632"/>
      <c r="N22" s="632"/>
      <c r="O22" s="632"/>
      <c r="P22" s="632"/>
      <c r="Q22" s="633"/>
      <c r="R22" s="634">
        <v>4036932</v>
      </c>
      <c r="S22" s="635"/>
      <c r="T22" s="635"/>
      <c r="U22" s="635"/>
      <c r="V22" s="635"/>
      <c r="W22" s="635"/>
      <c r="X22" s="635"/>
      <c r="Y22" s="636"/>
      <c r="Z22" s="637">
        <v>7.2</v>
      </c>
      <c r="AA22" s="637"/>
      <c r="AB22" s="637"/>
      <c r="AC22" s="637"/>
      <c r="AD22" s="638">
        <v>3306271</v>
      </c>
      <c r="AE22" s="638"/>
      <c r="AF22" s="638"/>
      <c r="AG22" s="638"/>
      <c r="AH22" s="638"/>
      <c r="AI22" s="638"/>
      <c r="AJ22" s="638"/>
      <c r="AK22" s="638"/>
      <c r="AL22" s="639">
        <v>14.5</v>
      </c>
      <c r="AM22" s="640"/>
      <c r="AN22" s="640"/>
      <c r="AO22" s="641"/>
      <c r="AP22" s="631" t="s">
        <v>281</v>
      </c>
      <c r="AQ22" s="647"/>
      <c r="AR22" s="647"/>
      <c r="AS22" s="647"/>
      <c r="AT22" s="647"/>
      <c r="AU22" s="647"/>
      <c r="AV22" s="647"/>
      <c r="AW22" s="647"/>
      <c r="AX22" s="647"/>
      <c r="AY22" s="647"/>
      <c r="AZ22" s="647"/>
      <c r="BA22" s="647"/>
      <c r="BB22" s="647"/>
      <c r="BC22" s="647"/>
      <c r="BD22" s="647"/>
      <c r="BE22" s="647"/>
      <c r="BF22" s="648"/>
      <c r="BG22" s="634" t="s">
        <v>240</v>
      </c>
      <c r="BH22" s="635"/>
      <c r="BI22" s="635"/>
      <c r="BJ22" s="635"/>
      <c r="BK22" s="635"/>
      <c r="BL22" s="635"/>
      <c r="BM22" s="635"/>
      <c r="BN22" s="636"/>
      <c r="BO22" s="637" t="s">
        <v>131</v>
      </c>
      <c r="BP22" s="637"/>
      <c r="BQ22" s="637"/>
      <c r="BR22" s="637"/>
      <c r="BS22" s="643" t="s">
        <v>240</v>
      </c>
      <c r="BT22" s="635"/>
      <c r="BU22" s="635"/>
      <c r="BV22" s="635"/>
      <c r="BW22" s="635"/>
      <c r="BX22" s="635"/>
      <c r="BY22" s="635"/>
      <c r="BZ22" s="635"/>
      <c r="CA22" s="635"/>
      <c r="CB22" s="644"/>
      <c r="CD22" s="616" t="s">
        <v>282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283</v>
      </c>
      <c r="C23" s="632"/>
      <c r="D23" s="632"/>
      <c r="E23" s="632"/>
      <c r="F23" s="632"/>
      <c r="G23" s="632"/>
      <c r="H23" s="632"/>
      <c r="I23" s="632"/>
      <c r="J23" s="632"/>
      <c r="K23" s="632"/>
      <c r="L23" s="632"/>
      <c r="M23" s="632"/>
      <c r="N23" s="632"/>
      <c r="O23" s="632"/>
      <c r="P23" s="632"/>
      <c r="Q23" s="633"/>
      <c r="R23" s="634">
        <v>3306271</v>
      </c>
      <c r="S23" s="635"/>
      <c r="T23" s="635"/>
      <c r="U23" s="635"/>
      <c r="V23" s="635"/>
      <c r="W23" s="635"/>
      <c r="X23" s="635"/>
      <c r="Y23" s="636"/>
      <c r="Z23" s="637">
        <v>5.9</v>
      </c>
      <c r="AA23" s="637"/>
      <c r="AB23" s="637"/>
      <c r="AC23" s="637"/>
      <c r="AD23" s="638">
        <v>3306271</v>
      </c>
      <c r="AE23" s="638"/>
      <c r="AF23" s="638"/>
      <c r="AG23" s="638"/>
      <c r="AH23" s="638"/>
      <c r="AI23" s="638"/>
      <c r="AJ23" s="638"/>
      <c r="AK23" s="638"/>
      <c r="AL23" s="639">
        <v>14.5</v>
      </c>
      <c r="AM23" s="640"/>
      <c r="AN23" s="640"/>
      <c r="AO23" s="641"/>
      <c r="AP23" s="631" t="s">
        <v>284</v>
      </c>
      <c r="AQ23" s="647"/>
      <c r="AR23" s="647"/>
      <c r="AS23" s="647"/>
      <c r="AT23" s="647"/>
      <c r="AU23" s="647"/>
      <c r="AV23" s="647"/>
      <c r="AW23" s="647"/>
      <c r="AX23" s="647"/>
      <c r="AY23" s="647"/>
      <c r="AZ23" s="647"/>
      <c r="BA23" s="647"/>
      <c r="BB23" s="647"/>
      <c r="BC23" s="647"/>
      <c r="BD23" s="647"/>
      <c r="BE23" s="647"/>
      <c r="BF23" s="648"/>
      <c r="BG23" s="634">
        <v>1011553</v>
      </c>
      <c r="BH23" s="635"/>
      <c r="BI23" s="635"/>
      <c r="BJ23" s="635"/>
      <c r="BK23" s="635"/>
      <c r="BL23" s="635"/>
      <c r="BM23" s="635"/>
      <c r="BN23" s="636"/>
      <c r="BO23" s="637">
        <v>6</v>
      </c>
      <c r="BP23" s="637"/>
      <c r="BQ23" s="637"/>
      <c r="BR23" s="637"/>
      <c r="BS23" s="643" t="s">
        <v>240</v>
      </c>
      <c r="BT23" s="635"/>
      <c r="BU23" s="635"/>
      <c r="BV23" s="635"/>
      <c r="BW23" s="635"/>
      <c r="BX23" s="635"/>
      <c r="BY23" s="635"/>
      <c r="BZ23" s="635"/>
      <c r="CA23" s="635"/>
      <c r="CB23" s="644"/>
      <c r="CD23" s="616" t="s">
        <v>223</v>
      </c>
      <c r="CE23" s="617"/>
      <c r="CF23" s="617"/>
      <c r="CG23" s="617"/>
      <c r="CH23" s="617"/>
      <c r="CI23" s="617"/>
      <c r="CJ23" s="617"/>
      <c r="CK23" s="617"/>
      <c r="CL23" s="617"/>
      <c r="CM23" s="617"/>
      <c r="CN23" s="617"/>
      <c r="CO23" s="617"/>
      <c r="CP23" s="617"/>
      <c r="CQ23" s="618"/>
      <c r="CR23" s="616" t="s">
        <v>285</v>
      </c>
      <c r="CS23" s="617"/>
      <c r="CT23" s="617"/>
      <c r="CU23" s="617"/>
      <c r="CV23" s="617"/>
      <c r="CW23" s="617"/>
      <c r="CX23" s="617"/>
      <c r="CY23" s="618"/>
      <c r="CZ23" s="616" t="s">
        <v>286</v>
      </c>
      <c r="DA23" s="617"/>
      <c r="DB23" s="617"/>
      <c r="DC23" s="618"/>
      <c r="DD23" s="616" t="s">
        <v>287</v>
      </c>
      <c r="DE23" s="617"/>
      <c r="DF23" s="617"/>
      <c r="DG23" s="617"/>
      <c r="DH23" s="617"/>
      <c r="DI23" s="617"/>
      <c r="DJ23" s="617"/>
      <c r="DK23" s="618"/>
      <c r="DL23" s="658" t="s">
        <v>288</v>
      </c>
      <c r="DM23" s="659"/>
      <c r="DN23" s="659"/>
      <c r="DO23" s="659"/>
      <c r="DP23" s="659"/>
      <c r="DQ23" s="659"/>
      <c r="DR23" s="659"/>
      <c r="DS23" s="659"/>
      <c r="DT23" s="659"/>
      <c r="DU23" s="659"/>
      <c r="DV23" s="660"/>
      <c r="DW23" s="616" t="s">
        <v>289</v>
      </c>
      <c r="DX23" s="617"/>
      <c r="DY23" s="617"/>
      <c r="DZ23" s="617"/>
      <c r="EA23" s="617"/>
      <c r="EB23" s="617"/>
      <c r="EC23" s="618"/>
    </row>
    <row r="24" spans="2:133" ht="11.25" customHeight="1" x14ac:dyDescent="0.2">
      <c r="B24" s="631" t="s">
        <v>290</v>
      </c>
      <c r="C24" s="632"/>
      <c r="D24" s="632"/>
      <c r="E24" s="632"/>
      <c r="F24" s="632"/>
      <c r="G24" s="632"/>
      <c r="H24" s="632"/>
      <c r="I24" s="632"/>
      <c r="J24" s="632"/>
      <c r="K24" s="632"/>
      <c r="L24" s="632"/>
      <c r="M24" s="632"/>
      <c r="N24" s="632"/>
      <c r="O24" s="632"/>
      <c r="P24" s="632"/>
      <c r="Q24" s="633"/>
      <c r="R24" s="634">
        <v>730661</v>
      </c>
      <c r="S24" s="635"/>
      <c r="T24" s="635"/>
      <c r="U24" s="635"/>
      <c r="V24" s="635"/>
      <c r="W24" s="635"/>
      <c r="X24" s="635"/>
      <c r="Y24" s="636"/>
      <c r="Z24" s="637">
        <v>1.3</v>
      </c>
      <c r="AA24" s="637"/>
      <c r="AB24" s="637"/>
      <c r="AC24" s="637"/>
      <c r="AD24" s="638" t="s">
        <v>131</v>
      </c>
      <c r="AE24" s="638"/>
      <c r="AF24" s="638"/>
      <c r="AG24" s="638"/>
      <c r="AH24" s="638"/>
      <c r="AI24" s="638"/>
      <c r="AJ24" s="638"/>
      <c r="AK24" s="638"/>
      <c r="AL24" s="639" t="s">
        <v>240</v>
      </c>
      <c r="AM24" s="640"/>
      <c r="AN24" s="640"/>
      <c r="AO24" s="641"/>
      <c r="AP24" s="631" t="s">
        <v>291</v>
      </c>
      <c r="AQ24" s="647"/>
      <c r="AR24" s="647"/>
      <c r="AS24" s="647"/>
      <c r="AT24" s="647"/>
      <c r="AU24" s="647"/>
      <c r="AV24" s="647"/>
      <c r="AW24" s="647"/>
      <c r="AX24" s="647"/>
      <c r="AY24" s="647"/>
      <c r="AZ24" s="647"/>
      <c r="BA24" s="647"/>
      <c r="BB24" s="647"/>
      <c r="BC24" s="647"/>
      <c r="BD24" s="647"/>
      <c r="BE24" s="647"/>
      <c r="BF24" s="648"/>
      <c r="BG24" s="634" t="s">
        <v>240</v>
      </c>
      <c r="BH24" s="635"/>
      <c r="BI24" s="635"/>
      <c r="BJ24" s="635"/>
      <c r="BK24" s="635"/>
      <c r="BL24" s="635"/>
      <c r="BM24" s="635"/>
      <c r="BN24" s="636"/>
      <c r="BO24" s="637" t="s">
        <v>131</v>
      </c>
      <c r="BP24" s="637"/>
      <c r="BQ24" s="637"/>
      <c r="BR24" s="637"/>
      <c r="BS24" s="643" t="s">
        <v>240</v>
      </c>
      <c r="BT24" s="635"/>
      <c r="BU24" s="635"/>
      <c r="BV24" s="635"/>
      <c r="BW24" s="635"/>
      <c r="BX24" s="635"/>
      <c r="BY24" s="635"/>
      <c r="BZ24" s="635"/>
      <c r="CA24" s="635"/>
      <c r="CB24" s="644"/>
      <c r="CD24" s="620" t="s">
        <v>292</v>
      </c>
      <c r="CE24" s="621"/>
      <c r="CF24" s="621"/>
      <c r="CG24" s="621"/>
      <c r="CH24" s="621"/>
      <c r="CI24" s="621"/>
      <c r="CJ24" s="621"/>
      <c r="CK24" s="621"/>
      <c r="CL24" s="621"/>
      <c r="CM24" s="621"/>
      <c r="CN24" s="621"/>
      <c r="CO24" s="621"/>
      <c r="CP24" s="621"/>
      <c r="CQ24" s="622"/>
      <c r="CR24" s="623">
        <v>22497808</v>
      </c>
      <c r="CS24" s="624"/>
      <c r="CT24" s="624"/>
      <c r="CU24" s="624"/>
      <c r="CV24" s="624"/>
      <c r="CW24" s="624"/>
      <c r="CX24" s="624"/>
      <c r="CY24" s="625"/>
      <c r="CZ24" s="628">
        <v>41.4</v>
      </c>
      <c r="DA24" s="629"/>
      <c r="DB24" s="629"/>
      <c r="DC24" s="645"/>
      <c r="DD24" s="666">
        <v>13472318</v>
      </c>
      <c r="DE24" s="624"/>
      <c r="DF24" s="624"/>
      <c r="DG24" s="624"/>
      <c r="DH24" s="624"/>
      <c r="DI24" s="624"/>
      <c r="DJ24" s="624"/>
      <c r="DK24" s="625"/>
      <c r="DL24" s="666">
        <v>13401985</v>
      </c>
      <c r="DM24" s="624"/>
      <c r="DN24" s="624"/>
      <c r="DO24" s="624"/>
      <c r="DP24" s="624"/>
      <c r="DQ24" s="624"/>
      <c r="DR24" s="624"/>
      <c r="DS24" s="624"/>
      <c r="DT24" s="624"/>
      <c r="DU24" s="624"/>
      <c r="DV24" s="625"/>
      <c r="DW24" s="628">
        <v>54.5</v>
      </c>
      <c r="DX24" s="629"/>
      <c r="DY24" s="629"/>
      <c r="DZ24" s="629"/>
      <c r="EA24" s="629"/>
      <c r="EB24" s="629"/>
      <c r="EC24" s="630"/>
    </row>
    <row r="25" spans="2:133" ht="11.25" customHeight="1" x14ac:dyDescent="0.2">
      <c r="B25" s="631" t="s">
        <v>293</v>
      </c>
      <c r="C25" s="632"/>
      <c r="D25" s="632"/>
      <c r="E25" s="632"/>
      <c r="F25" s="632"/>
      <c r="G25" s="632"/>
      <c r="H25" s="632"/>
      <c r="I25" s="632"/>
      <c r="J25" s="632"/>
      <c r="K25" s="632"/>
      <c r="L25" s="632"/>
      <c r="M25" s="632"/>
      <c r="N25" s="632"/>
      <c r="O25" s="632"/>
      <c r="P25" s="632"/>
      <c r="Q25" s="633"/>
      <c r="R25" s="634" t="s">
        <v>131</v>
      </c>
      <c r="S25" s="635"/>
      <c r="T25" s="635"/>
      <c r="U25" s="635"/>
      <c r="V25" s="635"/>
      <c r="W25" s="635"/>
      <c r="X25" s="635"/>
      <c r="Y25" s="636"/>
      <c r="Z25" s="637" t="s">
        <v>131</v>
      </c>
      <c r="AA25" s="637"/>
      <c r="AB25" s="637"/>
      <c r="AC25" s="637"/>
      <c r="AD25" s="638" t="s">
        <v>240</v>
      </c>
      <c r="AE25" s="638"/>
      <c r="AF25" s="638"/>
      <c r="AG25" s="638"/>
      <c r="AH25" s="638"/>
      <c r="AI25" s="638"/>
      <c r="AJ25" s="638"/>
      <c r="AK25" s="638"/>
      <c r="AL25" s="639" t="s">
        <v>240</v>
      </c>
      <c r="AM25" s="640"/>
      <c r="AN25" s="640"/>
      <c r="AO25" s="641"/>
      <c r="AP25" s="631" t="s">
        <v>294</v>
      </c>
      <c r="AQ25" s="647"/>
      <c r="AR25" s="647"/>
      <c r="AS25" s="647"/>
      <c r="AT25" s="647"/>
      <c r="AU25" s="647"/>
      <c r="AV25" s="647"/>
      <c r="AW25" s="647"/>
      <c r="AX25" s="647"/>
      <c r="AY25" s="647"/>
      <c r="AZ25" s="647"/>
      <c r="BA25" s="647"/>
      <c r="BB25" s="647"/>
      <c r="BC25" s="647"/>
      <c r="BD25" s="647"/>
      <c r="BE25" s="647"/>
      <c r="BF25" s="648"/>
      <c r="BG25" s="634" t="s">
        <v>240</v>
      </c>
      <c r="BH25" s="635"/>
      <c r="BI25" s="635"/>
      <c r="BJ25" s="635"/>
      <c r="BK25" s="635"/>
      <c r="BL25" s="635"/>
      <c r="BM25" s="635"/>
      <c r="BN25" s="636"/>
      <c r="BO25" s="637" t="s">
        <v>148</v>
      </c>
      <c r="BP25" s="637"/>
      <c r="BQ25" s="637"/>
      <c r="BR25" s="637"/>
      <c r="BS25" s="643" t="s">
        <v>240</v>
      </c>
      <c r="BT25" s="635"/>
      <c r="BU25" s="635"/>
      <c r="BV25" s="635"/>
      <c r="BW25" s="635"/>
      <c r="BX25" s="635"/>
      <c r="BY25" s="635"/>
      <c r="BZ25" s="635"/>
      <c r="CA25" s="635"/>
      <c r="CB25" s="644"/>
      <c r="CD25" s="631" t="s">
        <v>295</v>
      </c>
      <c r="CE25" s="632"/>
      <c r="CF25" s="632"/>
      <c r="CG25" s="632"/>
      <c r="CH25" s="632"/>
      <c r="CI25" s="632"/>
      <c r="CJ25" s="632"/>
      <c r="CK25" s="632"/>
      <c r="CL25" s="632"/>
      <c r="CM25" s="632"/>
      <c r="CN25" s="632"/>
      <c r="CO25" s="632"/>
      <c r="CP25" s="632"/>
      <c r="CQ25" s="633"/>
      <c r="CR25" s="634">
        <v>7352916</v>
      </c>
      <c r="CS25" s="663"/>
      <c r="CT25" s="663"/>
      <c r="CU25" s="663"/>
      <c r="CV25" s="663"/>
      <c r="CW25" s="663"/>
      <c r="CX25" s="663"/>
      <c r="CY25" s="664"/>
      <c r="CZ25" s="639">
        <v>13.5</v>
      </c>
      <c r="DA25" s="661"/>
      <c r="DB25" s="661"/>
      <c r="DC25" s="665"/>
      <c r="DD25" s="643">
        <v>6718491</v>
      </c>
      <c r="DE25" s="663"/>
      <c r="DF25" s="663"/>
      <c r="DG25" s="663"/>
      <c r="DH25" s="663"/>
      <c r="DI25" s="663"/>
      <c r="DJ25" s="663"/>
      <c r="DK25" s="664"/>
      <c r="DL25" s="643">
        <v>6648962</v>
      </c>
      <c r="DM25" s="663"/>
      <c r="DN25" s="663"/>
      <c r="DO25" s="663"/>
      <c r="DP25" s="663"/>
      <c r="DQ25" s="663"/>
      <c r="DR25" s="663"/>
      <c r="DS25" s="663"/>
      <c r="DT25" s="663"/>
      <c r="DU25" s="663"/>
      <c r="DV25" s="664"/>
      <c r="DW25" s="639">
        <v>27</v>
      </c>
      <c r="DX25" s="661"/>
      <c r="DY25" s="661"/>
      <c r="DZ25" s="661"/>
      <c r="EA25" s="661"/>
      <c r="EB25" s="661"/>
      <c r="EC25" s="662"/>
    </row>
    <row r="26" spans="2:133" ht="11.25" customHeight="1" x14ac:dyDescent="0.2">
      <c r="B26" s="631" t="s">
        <v>296</v>
      </c>
      <c r="C26" s="632"/>
      <c r="D26" s="632"/>
      <c r="E26" s="632"/>
      <c r="F26" s="632"/>
      <c r="G26" s="632"/>
      <c r="H26" s="632"/>
      <c r="I26" s="632"/>
      <c r="J26" s="632"/>
      <c r="K26" s="632"/>
      <c r="L26" s="632"/>
      <c r="M26" s="632"/>
      <c r="N26" s="632"/>
      <c r="O26" s="632"/>
      <c r="P26" s="632"/>
      <c r="Q26" s="633"/>
      <c r="R26" s="634">
        <v>24294006</v>
      </c>
      <c r="S26" s="635"/>
      <c r="T26" s="635"/>
      <c r="U26" s="635"/>
      <c r="V26" s="635"/>
      <c r="W26" s="635"/>
      <c r="X26" s="635"/>
      <c r="Y26" s="636"/>
      <c r="Z26" s="637">
        <v>43</v>
      </c>
      <c r="AA26" s="637"/>
      <c r="AB26" s="637"/>
      <c r="AC26" s="637"/>
      <c r="AD26" s="638">
        <v>22551792</v>
      </c>
      <c r="AE26" s="638"/>
      <c r="AF26" s="638"/>
      <c r="AG26" s="638"/>
      <c r="AH26" s="638"/>
      <c r="AI26" s="638"/>
      <c r="AJ26" s="638"/>
      <c r="AK26" s="638"/>
      <c r="AL26" s="639">
        <v>98.8</v>
      </c>
      <c r="AM26" s="640"/>
      <c r="AN26" s="640"/>
      <c r="AO26" s="641"/>
      <c r="AP26" s="631" t="s">
        <v>297</v>
      </c>
      <c r="AQ26" s="647"/>
      <c r="AR26" s="647"/>
      <c r="AS26" s="647"/>
      <c r="AT26" s="647"/>
      <c r="AU26" s="647"/>
      <c r="AV26" s="647"/>
      <c r="AW26" s="647"/>
      <c r="AX26" s="647"/>
      <c r="AY26" s="647"/>
      <c r="AZ26" s="647"/>
      <c r="BA26" s="647"/>
      <c r="BB26" s="647"/>
      <c r="BC26" s="647"/>
      <c r="BD26" s="647"/>
      <c r="BE26" s="647"/>
      <c r="BF26" s="648"/>
      <c r="BG26" s="634" t="s">
        <v>148</v>
      </c>
      <c r="BH26" s="635"/>
      <c r="BI26" s="635"/>
      <c r="BJ26" s="635"/>
      <c r="BK26" s="635"/>
      <c r="BL26" s="635"/>
      <c r="BM26" s="635"/>
      <c r="BN26" s="636"/>
      <c r="BO26" s="637" t="s">
        <v>240</v>
      </c>
      <c r="BP26" s="637"/>
      <c r="BQ26" s="637"/>
      <c r="BR26" s="637"/>
      <c r="BS26" s="643" t="s">
        <v>131</v>
      </c>
      <c r="BT26" s="635"/>
      <c r="BU26" s="635"/>
      <c r="BV26" s="635"/>
      <c r="BW26" s="635"/>
      <c r="BX26" s="635"/>
      <c r="BY26" s="635"/>
      <c r="BZ26" s="635"/>
      <c r="CA26" s="635"/>
      <c r="CB26" s="644"/>
      <c r="CD26" s="631" t="s">
        <v>298</v>
      </c>
      <c r="CE26" s="632"/>
      <c r="CF26" s="632"/>
      <c r="CG26" s="632"/>
      <c r="CH26" s="632"/>
      <c r="CI26" s="632"/>
      <c r="CJ26" s="632"/>
      <c r="CK26" s="632"/>
      <c r="CL26" s="632"/>
      <c r="CM26" s="632"/>
      <c r="CN26" s="632"/>
      <c r="CO26" s="632"/>
      <c r="CP26" s="632"/>
      <c r="CQ26" s="633"/>
      <c r="CR26" s="634">
        <v>4609148</v>
      </c>
      <c r="CS26" s="635"/>
      <c r="CT26" s="635"/>
      <c r="CU26" s="635"/>
      <c r="CV26" s="635"/>
      <c r="CW26" s="635"/>
      <c r="CX26" s="635"/>
      <c r="CY26" s="636"/>
      <c r="CZ26" s="639">
        <v>8.5</v>
      </c>
      <c r="DA26" s="661"/>
      <c r="DB26" s="661"/>
      <c r="DC26" s="665"/>
      <c r="DD26" s="643">
        <v>4210478</v>
      </c>
      <c r="DE26" s="635"/>
      <c r="DF26" s="635"/>
      <c r="DG26" s="635"/>
      <c r="DH26" s="635"/>
      <c r="DI26" s="635"/>
      <c r="DJ26" s="635"/>
      <c r="DK26" s="636"/>
      <c r="DL26" s="643" t="s">
        <v>240</v>
      </c>
      <c r="DM26" s="635"/>
      <c r="DN26" s="635"/>
      <c r="DO26" s="635"/>
      <c r="DP26" s="635"/>
      <c r="DQ26" s="635"/>
      <c r="DR26" s="635"/>
      <c r="DS26" s="635"/>
      <c r="DT26" s="635"/>
      <c r="DU26" s="635"/>
      <c r="DV26" s="636"/>
      <c r="DW26" s="639" t="s">
        <v>240</v>
      </c>
      <c r="DX26" s="661"/>
      <c r="DY26" s="661"/>
      <c r="DZ26" s="661"/>
      <c r="EA26" s="661"/>
      <c r="EB26" s="661"/>
      <c r="EC26" s="662"/>
    </row>
    <row r="27" spans="2:133" ht="11.25" customHeight="1" x14ac:dyDescent="0.2">
      <c r="B27" s="631" t="s">
        <v>299</v>
      </c>
      <c r="C27" s="632"/>
      <c r="D27" s="632"/>
      <c r="E27" s="632"/>
      <c r="F27" s="632"/>
      <c r="G27" s="632"/>
      <c r="H27" s="632"/>
      <c r="I27" s="632"/>
      <c r="J27" s="632"/>
      <c r="K27" s="632"/>
      <c r="L27" s="632"/>
      <c r="M27" s="632"/>
      <c r="N27" s="632"/>
      <c r="O27" s="632"/>
      <c r="P27" s="632"/>
      <c r="Q27" s="633"/>
      <c r="R27" s="634">
        <v>15350</v>
      </c>
      <c r="S27" s="635"/>
      <c r="T27" s="635"/>
      <c r="U27" s="635"/>
      <c r="V27" s="635"/>
      <c r="W27" s="635"/>
      <c r="X27" s="635"/>
      <c r="Y27" s="636"/>
      <c r="Z27" s="637">
        <v>0</v>
      </c>
      <c r="AA27" s="637"/>
      <c r="AB27" s="637"/>
      <c r="AC27" s="637"/>
      <c r="AD27" s="638">
        <v>15350</v>
      </c>
      <c r="AE27" s="638"/>
      <c r="AF27" s="638"/>
      <c r="AG27" s="638"/>
      <c r="AH27" s="638"/>
      <c r="AI27" s="638"/>
      <c r="AJ27" s="638"/>
      <c r="AK27" s="638"/>
      <c r="AL27" s="639">
        <v>0.1</v>
      </c>
      <c r="AM27" s="640"/>
      <c r="AN27" s="640"/>
      <c r="AO27" s="641"/>
      <c r="AP27" s="631" t="s">
        <v>300</v>
      </c>
      <c r="AQ27" s="632"/>
      <c r="AR27" s="632"/>
      <c r="AS27" s="632"/>
      <c r="AT27" s="632"/>
      <c r="AU27" s="632"/>
      <c r="AV27" s="632"/>
      <c r="AW27" s="632"/>
      <c r="AX27" s="632"/>
      <c r="AY27" s="632"/>
      <c r="AZ27" s="632"/>
      <c r="BA27" s="632"/>
      <c r="BB27" s="632"/>
      <c r="BC27" s="632"/>
      <c r="BD27" s="632"/>
      <c r="BE27" s="632"/>
      <c r="BF27" s="633"/>
      <c r="BG27" s="634">
        <v>16936054</v>
      </c>
      <c r="BH27" s="635"/>
      <c r="BI27" s="635"/>
      <c r="BJ27" s="635"/>
      <c r="BK27" s="635"/>
      <c r="BL27" s="635"/>
      <c r="BM27" s="635"/>
      <c r="BN27" s="636"/>
      <c r="BO27" s="637">
        <v>100</v>
      </c>
      <c r="BP27" s="637"/>
      <c r="BQ27" s="637"/>
      <c r="BR27" s="637"/>
      <c r="BS27" s="643">
        <v>168163</v>
      </c>
      <c r="BT27" s="635"/>
      <c r="BU27" s="635"/>
      <c r="BV27" s="635"/>
      <c r="BW27" s="635"/>
      <c r="BX27" s="635"/>
      <c r="BY27" s="635"/>
      <c r="BZ27" s="635"/>
      <c r="CA27" s="635"/>
      <c r="CB27" s="644"/>
      <c r="CD27" s="631" t="s">
        <v>301</v>
      </c>
      <c r="CE27" s="632"/>
      <c r="CF27" s="632"/>
      <c r="CG27" s="632"/>
      <c r="CH27" s="632"/>
      <c r="CI27" s="632"/>
      <c r="CJ27" s="632"/>
      <c r="CK27" s="632"/>
      <c r="CL27" s="632"/>
      <c r="CM27" s="632"/>
      <c r="CN27" s="632"/>
      <c r="CO27" s="632"/>
      <c r="CP27" s="632"/>
      <c r="CQ27" s="633"/>
      <c r="CR27" s="634">
        <v>11408181</v>
      </c>
      <c r="CS27" s="663"/>
      <c r="CT27" s="663"/>
      <c r="CU27" s="663"/>
      <c r="CV27" s="663"/>
      <c r="CW27" s="663"/>
      <c r="CX27" s="663"/>
      <c r="CY27" s="664"/>
      <c r="CZ27" s="639">
        <v>21</v>
      </c>
      <c r="DA27" s="661"/>
      <c r="DB27" s="661"/>
      <c r="DC27" s="665"/>
      <c r="DD27" s="643">
        <v>3085581</v>
      </c>
      <c r="DE27" s="663"/>
      <c r="DF27" s="663"/>
      <c r="DG27" s="663"/>
      <c r="DH27" s="663"/>
      <c r="DI27" s="663"/>
      <c r="DJ27" s="663"/>
      <c r="DK27" s="664"/>
      <c r="DL27" s="643">
        <v>3084777</v>
      </c>
      <c r="DM27" s="663"/>
      <c r="DN27" s="663"/>
      <c r="DO27" s="663"/>
      <c r="DP27" s="663"/>
      <c r="DQ27" s="663"/>
      <c r="DR27" s="663"/>
      <c r="DS27" s="663"/>
      <c r="DT27" s="663"/>
      <c r="DU27" s="663"/>
      <c r="DV27" s="664"/>
      <c r="DW27" s="639">
        <v>12.5</v>
      </c>
      <c r="DX27" s="661"/>
      <c r="DY27" s="661"/>
      <c r="DZ27" s="661"/>
      <c r="EA27" s="661"/>
      <c r="EB27" s="661"/>
      <c r="EC27" s="662"/>
    </row>
    <row r="28" spans="2:133" ht="11.25" customHeight="1" x14ac:dyDescent="0.2">
      <c r="B28" s="631" t="s">
        <v>302</v>
      </c>
      <c r="C28" s="632"/>
      <c r="D28" s="632"/>
      <c r="E28" s="632"/>
      <c r="F28" s="632"/>
      <c r="G28" s="632"/>
      <c r="H28" s="632"/>
      <c r="I28" s="632"/>
      <c r="J28" s="632"/>
      <c r="K28" s="632"/>
      <c r="L28" s="632"/>
      <c r="M28" s="632"/>
      <c r="N28" s="632"/>
      <c r="O28" s="632"/>
      <c r="P28" s="632"/>
      <c r="Q28" s="633"/>
      <c r="R28" s="634">
        <v>265065</v>
      </c>
      <c r="S28" s="635"/>
      <c r="T28" s="635"/>
      <c r="U28" s="635"/>
      <c r="V28" s="635"/>
      <c r="W28" s="635"/>
      <c r="X28" s="635"/>
      <c r="Y28" s="636"/>
      <c r="Z28" s="637">
        <v>0.5</v>
      </c>
      <c r="AA28" s="637"/>
      <c r="AB28" s="637"/>
      <c r="AC28" s="637"/>
      <c r="AD28" s="638" t="s">
        <v>240</v>
      </c>
      <c r="AE28" s="638"/>
      <c r="AF28" s="638"/>
      <c r="AG28" s="638"/>
      <c r="AH28" s="638"/>
      <c r="AI28" s="638"/>
      <c r="AJ28" s="638"/>
      <c r="AK28" s="638"/>
      <c r="AL28" s="639" t="s">
        <v>240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303</v>
      </c>
      <c r="CE28" s="632"/>
      <c r="CF28" s="632"/>
      <c r="CG28" s="632"/>
      <c r="CH28" s="632"/>
      <c r="CI28" s="632"/>
      <c r="CJ28" s="632"/>
      <c r="CK28" s="632"/>
      <c r="CL28" s="632"/>
      <c r="CM28" s="632"/>
      <c r="CN28" s="632"/>
      <c r="CO28" s="632"/>
      <c r="CP28" s="632"/>
      <c r="CQ28" s="633"/>
      <c r="CR28" s="634">
        <v>3736711</v>
      </c>
      <c r="CS28" s="635"/>
      <c r="CT28" s="635"/>
      <c r="CU28" s="635"/>
      <c r="CV28" s="635"/>
      <c r="CW28" s="635"/>
      <c r="CX28" s="635"/>
      <c r="CY28" s="636"/>
      <c r="CZ28" s="639">
        <v>6.9</v>
      </c>
      <c r="DA28" s="661"/>
      <c r="DB28" s="661"/>
      <c r="DC28" s="665"/>
      <c r="DD28" s="643">
        <v>3668246</v>
      </c>
      <c r="DE28" s="635"/>
      <c r="DF28" s="635"/>
      <c r="DG28" s="635"/>
      <c r="DH28" s="635"/>
      <c r="DI28" s="635"/>
      <c r="DJ28" s="635"/>
      <c r="DK28" s="636"/>
      <c r="DL28" s="643">
        <v>3668246</v>
      </c>
      <c r="DM28" s="635"/>
      <c r="DN28" s="635"/>
      <c r="DO28" s="635"/>
      <c r="DP28" s="635"/>
      <c r="DQ28" s="635"/>
      <c r="DR28" s="635"/>
      <c r="DS28" s="635"/>
      <c r="DT28" s="635"/>
      <c r="DU28" s="635"/>
      <c r="DV28" s="636"/>
      <c r="DW28" s="639">
        <v>14.9</v>
      </c>
      <c r="DX28" s="661"/>
      <c r="DY28" s="661"/>
      <c r="DZ28" s="661"/>
      <c r="EA28" s="661"/>
      <c r="EB28" s="661"/>
      <c r="EC28" s="662"/>
    </row>
    <row r="29" spans="2:133" ht="11.25" customHeight="1" x14ac:dyDescent="0.2">
      <c r="B29" s="631" t="s">
        <v>304</v>
      </c>
      <c r="C29" s="632"/>
      <c r="D29" s="632"/>
      <c r="E29" s="632"/>
      <c r="F29" s="632"/>
      <c r="G29" s="632"/>
      <c r="H29" s="632"/>
      <c r="I29" s="632"/>
      <c r="J29" s="632"/>
      <c r="K29" s="632"/>
      <c r="L29" s="632"/>
      <c r="M29" s="632"/>
      <c r="N29" s="632"/>
      <c r="O29" s="632"/>
      <c r="P29" s="632"/>
      <c r="Q29" s="633"/>
      <c r="R29" s="634">
        <v>425603</v>
      </c>
      <c r="S29" s="635"/>
      <c r="T29" s="635"/>
      <c r="U29" s="635"/>
      <c r="V29" s="635"/>
      <c r="W29" s="635"/>
      <c r="X29" s="635"/>
      <c r="Y29" s="636"/>
      <c r="Z29" s="637">
        <v>0.8</v>
      </c>
      <c r="AA29" s="637"/>
      <c r="AB29" s="637"/>
      <c r="AC29" s="637"/>
      <c r="AD29" s="638">
        <v>55790</v>
      </c>
      <c r="AE29" s="638"/>
      <c r="AF29" s="638"/>
      <c r="AG29" s="638"/>
      <c r="AH29" s="638"/>
      <c r="AI29" s="638"/>
      <c r="AJ29" s="638"/>
      <c r="AK29" s="638"/>
      <c r="AL29" s="639">
        <v>0.2</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305</v>
      </c>
      <c r="CE29" s="668"/>
      <c r="CF29" s="631" t="s">
        <v>306</v>
      </c>
      <c r="CG29" s="632"/>
      <c r="CH29" s="632"/>
      <c r="CI29" s="632"/>
      <c r="CJ29" s="632"/>
      <c r="CK29" s="632"/>
      <c r="CL29" s="632"/>
      <c r="CM29" s="632"/>
      <c r="CN29" s="632"/>
      <c r="CO29" s="632"/>
      <c r="CP29" s="632"/>
      <c r="CQ29" s="633"/>
      <c r="CR29" s="634">
        <v>3736699</v>
      </c>
      <c r="CS29" s="663"/>
      <c r="CT29" s="663"/>
      <c r="CU29" s="663"/>
      <c r="CV29" s="663"/>
      <c r="CW29" s="663"/>
      <c r="CX29" s="663"/>
      <c r="CY29" s="664"/>
      <c r="CZ29" s="639">
        <v>6.9</v>
      </c>
      <c r="DA29" s="661"/>
      <c r="DB29" s="661"/>
      <c r="DC29" s="665"/>
      <c r="DD29" s="643">
        <v>3668234</v>
      </c>
      <c r="DE29" s="663"/>
      <c r="DF29" s="663"/>
      <c r="DG29" s="663"/>
      <c r="DH29" s="663"/>
      <c r="DI29" s="663"/>
      <c r="DJ29" s="663"/>
      <c r="DK29" s="664"/>
      <c r="DL29" s="643">
        <v>3668234</v>
      </c>
      <c r="DM29" s="663"/>
      <c r="DN29" s="663"/>
      <c r="DO29" s="663"/>
      <c r="DP29" s="663"/>
      <c r="DQ29" s="663"/>
      <c r="DR29" s="663"/>
      <c r="DS29" s="663"/>
      <c r="DT29" s="663"/>
      <c r="DU29" s="663"/>
      <c r="DV29" s="664"/>
      <c r="DW29" s="639">
        <v>14.9</v>
      </c>
      <c r="DX29" s="661"/>
      <c r="DY29" s="661"/>
      <c r="DZ29" s="661"/>
      <c r="EA29" s="661"/>
      <c r="EB29" s="661"/>
      <c r="EC29" s="662"/>
    </row>
    <row r="30" spans="2:133" ht="11.25" customHeight="1" x14ac:dyDescent="0.2">
      <c r="B30" s="631" t="s">
        <v>307</v>
      </c>
      <c r="C30" s="632"/>
      <c r="D30" s="632"/>
      <c r="E30" s="632"/>
      <c r="F30" s="632"/>
      <c r="G30" s="632"/>
      <c r="H30" s="632"/>
      <c r="I30" s="632"/>
      <c r="J30" s="632"/>
      <c r="K30" s="632"/>
      <c r="L30" s="632"/>
      <c r="M30" s="632"/>
      <c r="N30" s="632"/>
      <c r="O30" s="632"/>
      <c r="P30" s="632"/>
      <c r="Q30" s="633"/>
      <c r="R30" s="634">
        <v>253453</v>
      </c>
      <c r="S30" s="635"/>
      <c r="T30" s="635"/>
      <c r="U30" s="635"/>
      <c r="V30" s="635"/>
      <c r="W30" s="635"/>
      <c r="X30" s="635"/>
      <c r="Y30" s="636"/>
      <c r="Z30" s="637">
        <v>0.4</v>
      </c>
      <c r="AA30" s="637"/>
      <c r="AB30" s="637"/>
      <c r="AC30" s="637"/>
      <c r="AD30" s="638" t="s">
        <v>131</v>
      </c>
      <c r="AE30" s="638"/>
      <c r="AF30" s="638"/>
      <c r="AG30" s="638"/>
      <c r="AH30" s="638"/>
      <c r="AI30" s="638"/>
      <c r="AJ30" s="638"/>
      <c r="AK30" s="638"/>
      <c r="AL30" s="639" t="s">
        <v>240</v>
      </c>
      <c r="AM30" s="640"/>
      <c r="AN30" s="640"/>
      <c r="AO30" s="641"/>
      <c r="AP30" s="616" t="s">
        <v>223</v>
      </c>
      <c r="AQ30" s="617"/>
      <c r="AR30" s="617"/>
      <c r="AS30" s="617"/>
      <c r="AT30" s="617"/>
      <c r="AU30" s="617"/>
      <c r="AV30" s="617"/>
      <c r="AW30" s="617"/>
      <c r="AX30" s="617"/>
      <c r="AY30" s="617"/>
      <c r="AZ30" s="617"/>
      <c r="BA30" s="617"/>
      <c r="BB30" s="617"/>
      <c r="BC30" s="617"/>
      <c r="BD30" s="617"/>
      <c r="BE30" s="617"/>
      <c r="BF30" s="618"/>
      <c r="BG30" s="616" t="s">
        <v>308</v>
      </c>
      <c r="BH30" s="676"/>
      <c r="BI30" s="676"/>
      <c r="BJ30" s="676"/>
      <c r="BK30" s="676"/>
      <c r="BL30" s="676"/>
      <c r="BM30" s="676"/>
      <c r="BN30" s="676"/>
      <c r="BO30" s="676"/>
      <c r="BP30" s="676"/>
      <c r="BQ30" s="677"/>
      <c r="BR30" s="616" t="s">
        <v>309</v>
      </c>
      <c r="BS30" s="676"/>
      <c r="BT30" s="676"/>
      <c r="BU30" s="676"/>
      <c r="BV30" s="676"/>
      <c r="BW30" s="676"/>
      <c r="BX30" s="676"/>
      <c r="BY30" s="676"/>
      <c r="BZ30" s="676"/>
      <c r="CA30" s="676"/>
      <c r="CB30" s="677"/>
      <c r="CD30" s="669"/>
      <c r="CE30" s="670"/>
      <c r="CF30" s="631" t="s">
        <v>310</v>
      </c>
      <c r="CG30" s="632"/>
      <c r="CH30" s="632"/>
      <c r="CI30" s="632"/>
      <c r="CJ30" s="632"/>
      <c r="CK30" s="632"/>
      <c r="CL30" s="632"/>
      <c r="CM30" s="632"/>
      <c r="CN30" s="632"/>
      <c r="CO30" s="632"/>
      <c r="CP30" s="632"/>
      <c r="CQ30" s="633"/>
      <c r="CR30" s="634">
        <v>3540711</v>
      </c>
      <c r="CS30" s="635"/>
      <c r="CT30" s="635"/>
      <c r="CU30" s="635"/>
      <c r="CV30" s="635"/>
      <c r="CW30" s="635"/>
      <c r="CX30" s="635"/>
      <c r="CY30" s="636"/>
      <c r="CZ30" s="639">
        <v>6.5</v>
      </c>
      <c r="DA30" s="661"/>
      <c r="DB30" s="661"/>
      <c r="DC30" s="665"/>
      <c r="DD30" s="643">
        <v>3480292</v>
      </c>
      <c r="DE30" s="635"/>
      <c r="DF30" s="635"/>
      <c r="DG30" s="635"/>
      <c r="DH30" s="635"/>
      <c r="DI30" s="635"/>
      <c r="DJ30" s="635"/>
      <c r="DK30" s="636"/>
      <c r="DL30" s="643">
        <v>3480292</v>
      </c>
      <c r="DM30" s="635"/>
      <c r="DN30" s="635"/>
      <c r="DO30" s="635"/>
      <c r="DP30" s="635"/>
      <c r="DQ30" s="635"/>
      <c r="DR30" s="635"/>
      <c r="DS30" s="635"/>
      <c r="DT30" s="635"/>
      <c r="DU30" s="635"/>
      <c r="DV30" s="636"/>
      <c r="DW30" s="639">
        <v>14.1</v>
      </c>
      <c r="DX30" s="661"/>
      <c r="DY30" s="661"/>
      <c r="DZ30" s="661"/>
      <c r="EA30" s="661"/>
      <c r="EB30" s="661"/>
      <c r="EC30" s="662"/>
    </row>
    <row r="31" spans="2:133" ht="11.25" customHeight="1" x14ac:dyDescent="0.2">
      <c r="B31" s="631" t="s">
        <v>311</v>
      </c>
      <c r="C31" s="632"/>
      <c r="D31" s="632"/>
      <c r="E31" s="632"/>
      <c r="F31" s="632"/>
      <c r="G31" s="632"/>
      <c r="H31" s="632"/>
      <c r="I31" s="632"/>
      <c r="J31" s="632"/>
      <c r="K31" s="632"/>
      <c r="L31" s="632"/>
      <c r="M31" s="632"/>
      <c r="N31" s="632"/>
      <c r="O31" s="632"/>
      <c r="P31" s="632"/>
      <c r="Q31" s="633"/>
      <c r="R31" s="634">
        <v>20316048</v>
      </c>
      <c r="S31" s="635"/>
      <c r="T31" s="635"/>
      <c r="U31" s="635"/>
      <c r="V31" s="635"/>
      <c r="W31" s="635"/>
      <c r="X31" s="635"/>
      <c r="Y31" s="636"/>
      <c r="Z31" s="637">
        <v>36</v>
      </c>
      <c r="AA31" s="637"/>
      <c r="AB31" s="637"/>
      <c r="AC31" s="637"/>
      <c r="AD31" s="638" t="s">
        <v>240</v>
      </c>
      <c r="AE31" s="638"/>
      <c r="AF31" s="638"/>
      <c r="AG31" s="638"/>
      <c r="AH31" s="638"/>
      <c r="AI31" s="638"/>
      <c r="AJ31" s="638"/>
      <c r="AK31" s="638"/>
      <c r="AL31" s="639" t="s">
        <v>131</v>
      </c>
      <c r="AM31" s="640"/>
      <c r="AN31" s="640"/>
      <c r="AO31" s="641"/>
      <c r="AP31" s="680" t="s">
        <v>312</v>
      </c>
      <c r="AQ31" s="681"/>
      <c r="AR31" s="681"/>
      <c r="AS31" s="681"/>
      <c r="AT31" s="686" t="s">
        <v>313</v>
      </c>
      <c r="AU31" s="219"/>
      <c r="AV31" s="219"/>
      <c r="AW31" s="219"/>
      <c r="AX31" s="620" t="s">
        <v>188</v>
      </c>
      <c r="AY31" s="621"/>
      <c r="AZ31" s="621"/>
      <c r="BA31" s="621"/>
      <c r="BB31" s="621"/>
      <c r="BC31" s="621"/>
      <c r="BD31" s="621"/>
      <c r="BE31" s="621"/>
      <c r="BF31" s="622"/>
      <c r="BG31" s="690">
        <v>98.9</v>
      </c>
      <c r="BH31" s="678"/>
      <c r="BI31" s="678"/>
      <c r="BJ31" s="678"/>
      <c r="BK31" s="678"/>
      <c r="BL31" s="678"/>
      <c r="BM31" s="629">
        <v>97.6</v>
      </c>
      <c r="BN31" s="678"/>
      <c r="BO31" s="678"/>
      <c r="BP31" s="678"/>
      <c r="BQ31" s="679"/>
      <c r="BR31" s="690">
        <v>99.3</v>
      </c>
      <c r="BS31" s="678"/>
      <c r="BT31" s="678"/>
      <c r="BU31" s="678"/>
      <c r="BV31" s="678"/>
      <c r="BW31" s="678"/>
      <c r="BX31" s="629">
        <v>97.7</v>
      </c>
      <c r="BY31" s="678"/>
      <c r="BZ31" s="678"/>
      <c r="CA31" s="678"/>
      <c r="CB31" s="679"/>
      <c r="CD31" s="669"/>
      <c r="CE31" s="670"/>
      <c r="CF31" s="631" t="s">
        <v>314</v>
      </c>
      <c r="CG31" s="632"/>
      <c r="CH31" s="632"/>
      <c r="CI31" s="632"/>
      <c r="CJ31" s="632"/>
      <c r="CK31" s="632"/>
      <c r="CL31" s="632"/>
      <c r="CM31" s="632"/>
      <c r="CN31" s="632"/>
      <c r="CO31" s="632"/>
      <c r="CP31" s="632"/>
      <c r="CQ31" s="633"/>
      <c r="CR31" s="634">
        <v>195988</v>
      </c>
      <c r="CS31" s="663"/>
      <c r="CT31" s="663"/>
      <c r="CU31" s="663"/>
      <c r="CV31" s="663"/>
      <c r="CW31" s="663"/>
      <c r="CX31" s="663"/>
      <c r="CY31" s="664"/>
      <c r="CZ31" s="639">
        <v>0.4</v>
      </c>
      <c r="DA31" s="661"/>
      <c r="DB31" s="661"/>
      <c r="DC31" s="665"/>
      <c r="DD31" s="643">
        <v>187942</v>
      </c>
      <c r="DE31" s="663"/>
      <c r="DF31" s="663"/>
      <c r="DG31" s="663"/>
      <c r="DH31" s="663"/>
      <c r="DI31" s="663"/>
      <c r="DJ31" s="663"/>
      <c r="DK31" s="664"/>
      <c r="DL31" s="643">
        <v>187942</v>
      </c>
      <c r="DM31" s="663"/>
      <c r="DN31" s="663"/>
      <c r="DO31" s="663"/>
      <c r="DP31" s="663"/>
      <c r="DQ31" s="663"/>
      <c r="DR31" s="663"/>
      <c r="DS31" s="663"/>
      <c r="DT31" s="663"/>
      <c r="DU31" s="663"/>
      <c r="DV31" s="664"/>
      <c r="DW31" s="639">
        <v>0.8</v>
      </c>
      <c r="DX31" s="661"/>
      <c r="DY31" s="661"/>
      <c r="DZ31" s="661"/>
      <c r="EA31" s="661"/>
      <c r="EB31" s="661"/>
      <c r="EC31" s="662"/>
    </row>
    <row r="32" spans="2:133" ht="11.25" customHeight="1" x14ac:dyDescent="0.2">
      <c r="B32" s="673" t="s">
        <v>315</v>
      </c>
      <c r="C32" s="674"/>
      <c r="D32" s="674"/>
      <c r="E32" s="674"/>
      <c r="F32" s="674"/>
      <c r="G32" s="674"/>
      <c r="H32" s="674"/>
      <c r="I32" s="674"/>
      <c r="J32" s="674"/>
      <c r="K32" s="674"/>
      <c r="L32" s="674"/>
      <c r="M32" s="674"/>
      <c r="N32" s="674"/>
      <c r="O32" s="674"/>
      <c r="P32" s="674"/>
      <c r="Q32" s="675"/>
      <c r="R32" s="634">
        <v>174644</v>
      </c>
      <c r="S32" s="635"/>
      <c r="T32" s="635"/>
      <c r="U32" s="635"/>
      <c r="V32" s="635"/>
      <c r="W32" s="635"/>
      <c r="X32" s="635"/>
      <c r="Y32" s="636"/>
      <c r="Z32" s="637">
        <v>0.3</v>
      </c>
      <c r="AA32" s="637"/>
      <c r="AB32" s="637"/>
      <c r="AC32" s="637"/>
      <c r="AD32" s="638">
        <v>174644</v>
      </c>
      <c r="AE32" s="638"/>
      <c r="AF32" s="638"/>
      <c r="AG32" s="638"/>
      <c r="AH32" s="638"/>
      <c r="AI32" s="638"/>
      <c r="AJ32" s="638"/>
      <c r="AK32" s="638"/>
      <c r="AL32" s="639">
        <v>0.8</v>
      </c>
      <c r="AM32" s="640"/>
      <c r="AN32" s="640"/>
      <c r="AO32" s="641"/>
      <c r="AP32" s="682"/>
      <c r="AQ32" s="683"/>
      <c r="AR32" s="683"/>
      <c r="AS32" s="683"/>
      <c r="AT32" s="687"/>
      <c r="AU32" s="215" t="s">
        <v>316</v>
      </c>
      <c r="AX32" s="631" t="s">
        <v>317</v>
      </c>
      <c r="AY32" s="632"/>
      <c r="AZ32" s="632"/>
      <c r="BA32" s="632"/>
      <c r="BB32" s="632"/>
      <c r="BC32" s="632"/>
      <c r="BD32" s="632"/>
      <c r="BE32" s="632"/>
      <c r="BF32" s="633"/>
      <c r="BG32" s="691">
        <v>99.3</v>
      </c>
      <c r="BH32" s="663"/>
      <c r="BI32" s="663"/>
      <c r="BJ32" s="663"/>
      <c r="BK32" s="663"/>
      <c r="BL32" s="663"/>
      <c r="BM32" s="640">
        <v>98.3</v>
      </c>
      <c r="BN32" s="663"/>
      <c r="BO32" s="663"/>
      <c r="BP32" s="663"/>
      <c r="BQ32" s="689"/>
      <c r="BR32" s="691">
        <v>99.3</v>
      </c>
      <c r="BS32" s="663"/>
      <c r="BT32" s="663"/>
      <c r="BU32" s="663"/>
      <c r="BV32" s="663"/>
      <c r="BW32" s="663"/>
      <c r="BX32" s="640">
        <v>98.3</v>
      </c>
      <c r="BY32" s="663"/>
      <c r="BZ32" s="663"/>
      <c r="CA32" s="663"/>
      <c r="CB32" s="689"/>
      <c r="CD32" s="671"/>
      <c r="CE32" s="672"/>
      <c r="CF32" s="631" t="s">
        <v>318</v>
      </c>
      <c r="CG32" s="632"/>
      <c r="CH32" s="632"/>
      <c r="CI32" s="632"/>
      <c r="CJ32" s="632"/>
      <c r="CK32" s="632"/>
      <c r="CL32" s="632"/>
      <c r="CM32" s="632"/>
      <c r="CN32" s="632"/>
      <c r="CO32" s="632"/>
      <c r="CP32" s="632"/>
      <c r="CQ32" s="633"/>
      <c r="CR32" s="634">
        <v>12</v>
      </c>
      <c r="CS32" s="635"/>
      <c r="CT32" s="635"/>
      <c r="CU32" s="635"/>
      <c r="CV32" s="635"/>
      <c r="CW32" s="635"/>
      <c r="CX32" s="635"/>
      <c r="CY32" s="636"/>
      <c r="CZ32" s="639">
        <v>0</v>
      </c>
      <c r="DA32" s="661"/>
      <c r="DB32" s="661"/>
      <c r="DC32" s="665"/>
      <c r="DD32" s="643">
        <v>12</v>
      </c>
      <c r="DE32" s="635"/>
      <c r="DF32" s="635"/>
      <c r="DG32" s="635"/>
      <c r="DH32" s="635"/>
      <c r="DI32" s="635"/>
      <c r="DJ32" s="635"/>
      <c r="DK32" s="636"/>
      <c r="DL32" s="643">
        <v>12</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2">
      <c r="B33" s="631" t="s">
        <v>319</v>
      </c>
      <c r="C33" s="632"/>
      <c r="D33" s="632"/>
      <c r="E33" s="632"/>
      <c r="F33" s="632"/>
      <c r="G33" s="632"/>
      <c r="H33" s="632"/>
      <c r="I33" s="632"/>
      <c r="J33" s="632"/>
      <c r="K33" s="632"/>
      <c r="L33" s="632"/>
      <c r="M33" s="632"/>
      <c r="N33" s="632"/>
      <c r="O33" s="632"/>
      <c r="P33" s="632"/>
      <c r="Q33" s="633"/>
      <c r="R33" s="634">
        <v>3731121</v>
      </c>
      <c r="S33" s="635"/>
      <c r="T33" s="635"/>
      <c r="U33" s="635"/>
      <c r="V33" s="635"/>
      <c r="W33" s="635"/>
      <c r="X33" s="635"/>
      <c r="Y33" s="636"/>
      <c r="Z33" s="637">
        <v>6.6</v>
      </c>
      <c r="AA33" s="637"/>
      <c r="AB33" s="637"/>
      <c r="AC33" s="637"/>
      <c r="AD33" s="638" t="s">
        <v>131</v>
      </c>
      <c r="AE33" s="638"/>
      <c r="AF33" s="638"/>
      <c r="AG33" s="638"/>
      <c r="AH33" s="638"/>
      <c r="AI33" s="638"/>
      <c r="AJ33" s="638"/>
      <c r="AK33" s="638"/>
      <c r="AL33" s="639" t="s">
        <v>131</v>
      </c>
      <c r="AM33" s="640"/>
      <c r="AN33" s="640"/>
      <c r="AO33" s="641"/>
      <c r="AP33" s="684"/>
      <c r="AQ33" s="685"/>
      <c r="AR33" s="685"/>
      <c r="AS33" s="685"/>
      <c r="AT33" s="688"/>
      <c r="AU33" s="220"/>
      <c r="AV33" s="220"/>
      <c r="AW33" s="220"/>
      <c r="AX33" s="652" t="s">
        <v>320</v>
      </c>
      <c r="AY33" s="653"/>
      <c r="AZ33" s="653"/>
      <c r="BA33" s="653"/>
      <c r="BB33" s="653"/>
      <c r="BC33" s="653"/>
      <c r="BD33" s="653"/>
      <c r="BE33" s="653"/>
      <c r="BF33" s="654"/>
      <c r="BG33" s="692">
        <v>98.5</v>
      </c>
      <c r="BH33" s="693"/>
      <c r="BI33" s="693"/>
      <c r="BJ33" s="693"/>
      <c r="BK33" s="693"/>
      <c r="BL33" s="693"/>
      <c r="BM33" s="694">
        <v>97.1</v>
      </c>
      <c r="BN33" s="693"/>
      <c r="BO33" s="693"/>
      <c r="BP33" s="693"/>
      <c r="BQ33" s="695"/>
      <c r="BR33" s="692">
        <v>99.3</v>
      </c>
      <c r="BS33" s="693"/>
      <c r="BT33" s="693"/>
      <c r="BU33" s="693"/>
      <c r="BV33" s="693"/>
      <c r="BW33" s="693"/>
      <c r="BX33" s="694">
        <v>97.2</v>
      </c>
      <c r="BY33" s="693"/>
      <c r="BZ33" s="693"/>
      <c r="CA33" s="693"/>
      <c r="CB33" s="695"/>
      <c r="CD33" s="631" t="s">
        <v>321</v>
      </c>
      <c r="CE33" s="632"/>
      <c r="CF33" s="632"/>
      <c r="CG33" s="632"/>
      <c r="CH33" s="632"/>
      <c r="CI33" s="632"/>
      <c r="CJ33" s="632"/>
      <c r="CK33" s="632"/>
      <c r="CL33" s="632"/>
      <c r="CM33" s="632"/>
      <c r="CN33" s="632"/>
      <c r="CO33" s="632"/>
      <c r="CP33" s="632"/>
      <c r="CQ33" s="633"/>
      <c r="CR33" s="634">
        <v>28438399</v>
      </c>
      <c r="CS33" s="663"/>
      <c r="CT33" s="663"/>
      <c r="CU33" s="663"/>
      <c r="CV33" s="663"/>
      <c r="CW33" s="663"/>
      <c r="CX33" s="663"/>
      <c r="CY33" s="664"/>
      <c r="CZ33" s="639">
        <v>52.3</v>
      </c>
      <c r="DA33" s="661"/>
      <c r="DB33" s="661"/>
      <c r="DC33" s="665"/>
      <c r="DD33" s="643">
        <v>13604478</v>
      </c>
      <c r="DE33" s="663"/>
      <c r="DF33" s="663"/>
      <c r="DG33" s="663"/>
      <c r="DH33" s="663"/>
      <c r="DI33" s="663"/>
      <c r="DJ33" s="663"/>
      <c r="DK33" s="664"/>
      <c r="DL33" s="643">
        <v>10128951</v>
      </c>
      <c r="DM33" s="663"/>
      <c r="DN33" s="663"/>
      <c r="DO33" s="663"/>
      <c r="DP33" s="663"/>
      <c r="DQ33" s="663"/>
      <c r="DR33" s="663"/>
      <c r="DS33" s="663"/>
      <c r="DT33" s="663"/>
      <c r="DU33" s="663"/>
      <c r="DV33" s="664"/>
      <c r="DW33" s="639">
        <v>41.2</v>
      </c>
      <c r="DX33" s="661"/>
      <c r="DY33" s="661"/>
      <c r="DZ33" s="661"/>
      <c r="EA33" s="661"/>
      <c r="EB33" s="661"/>
      <c r="EC33" s="662"/>
    </row>
    <row r="34" spans="2:133" ht="11.25" customHeight="1" x14ac:dyDescent="0.2">
      <c r="B34" s="631" t="s">
        <v>322</v>
      </c>
      <c r="C34" s="632"/>
      <c r="D34" s="632"/>
      <c r="E34" s="632"/>
      <c r="F34" s="632"/>
      <c r="G34" s="632"/>
      <c r="H34" s="632"/>
      <c r="I34" s="632"/>
      <c r="J34" s="632"/>
      <c r="K34" s="632"/>
      <c r="L34" s="632"/>
      <c r="M34" s="632"/>
      <c r="N34" s="632"/>
      <c r="O34" s="632"/>
      <c r="P34" s="632"/>
      <c r="Q34" s="633"/>
      <c r="R34" s="634">
        <v>67669</v>
      </c>
      <c r="S34" s="635"/>
      <c r="T34" s="635"/>
      <c r="U34" s="635"/>
      <c r="V34" s="635"/>
      <c r="W34" s="635"/>
      <c r="X34" s="635"/>
      <c r="Y34" s="636"/>
      <c r="Z34" s="637">
        <v>0.1</v>
      </c>
      <c r="AA34" s="637"/>
      <c r="AB34" s="637"/>
      <c r="AC34" s="637"/>
      <c r="AD34" s="638">
        <v>23758</v>
      </c>
      <c r="AE34" s="638"/>
      <c r="AF34" s="638"/>
      <c r="AG34" s="638"/>
      <c r="AH34" s="638"/>
      <c r="AI34" s="638"/>
      <c r="AJ34" s="638"/>
      <c r="AK34" s="638"/>
      <c r="AL34" s="639">
        <v>0.1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323</v>
      </c>
      <c r="CE34" s="632"/>
      <c r="CF34" s="632"/>
      <c r="CG34" s="632"/>
      <c r="CH34" s="632"/>
      <c r="CI34" s="632"/>
      <c r="CJ34" s="632"/>
      <c r="CK34" s="632"/>
      <c r="CL34" s="632"/>
      <c r="CM34" s="632"/>
      <c r="CN34" s="632"/>
      <c r="CO34" s="632"/>
      <c r="CP34" s="632"/>
      <c r="CQ34" s="633"/>
      <c r="CR34" s="634">
        <v>5560486</v>
      </c>
      <c r="CS34" s="635"/>
      <c r="CT34" s="635"/>
      <c r="CU34" s="635"/>
      <c r="CV34" s="635"/>
      <c r="CW34" s="635"/>
      <c r="CX34" s="635"/>
      <c r="CY34" s="636"/>
      <c r="CZ34" s="639">
        <v>10.199999999999999</v>
      </c>
      <c r="DA34" s="661"/>
      <c r="DB34" s="661"/>
      <c r="DC34" s="665"/>
      <c r="DD34" s="643">
        <v>4584263</v>
      </c>
      <c r="DE34" s="635"/>
      <c r="DF34" s="635"/>
      <c r="DG34" s="635"/>
      <c r="DH34" s="635"/>
      <c r="DI34" s="635"/>
      <c r="DJ34" s="635"/>
      <c r="DK34" s="636"/>
      <c r="DL34" s="643">
        <v>4033938</v>
      </c>
      <c r="DM34" s="635"/>
      <c r="DN34" s="635"/>
      <c r="DO34" s="635"/>
      <c r="DP34" s="635"/>
      <c r="DQ34" s="635"/>
      <c r="DR34" s="635"/>
      <c r="DS34" s="635"/>
      <c r="DT34" s="635"/>
      <c r="DU34" s="635"/>
      <c r="DV34" s="636"/>
      <c r="DW34" s="639">
        <v>16.399999999999999</v>
      </c>
      <c r="DX34" s="661"/>
      <c r="DY34" s="661"/>
      <c r="DZ34" s="661"/>
      <c r="EA34" s="661"/>
      <c r="EB34" s="661"/>
      <c r="EC34" s="662"/>
    </row>
    <row r="35" spans="2:133" ht="11.25" customHeight="1" x14ac:dyDescent="0.2">
      <c r="B35" s="631" t="s">
        <v>324</v>
      </c>
      <c r="C35" s="632"/>
      <c r="D35" s="632"/>
      <c r="E35" s="632"/>
      <c r="F35" s="632"/>
      <c r="G35" s="632"/>
      <c r="H35" s="632"/>
      <c r="I35" s="632"/>
      <c r="J35" s="632"/>
      <c r="K35" s="632"/>
      <c r="L35" s="632"/>
      <c r="M35" s="632"/>
      <c r="N35" s="632"/>
      <c r="O35" s="632"/>
      <c r="P35" s="632"/>
      <c r="Q35" s="633"/>
      <c r="R35" s="634">
        <v>47817</v>
      </c>
      <c r="S35" s="635"/>
      <c r="T35" s="635"/>
      <c r="U35" s="635"/>
      <c r="V35" s="635"/>
      <c r="W35" s="635"/>
      <c r="X35" s="635"/>
      <c r="Y35" s="636"/>
      <c r="Z35" s="637">
        <v>0.1</v>
      </c>
      <c r="AA35" s="637"/>
      <c r="AB35" s="637"/>
      <c r="AC35" s="637"/>
      <c r="AD35" s="638" t="s">
        <v>240</v>
      </c>
      <c r="AE35" s="638"/>
      <c r="AF35" s="638"/>
      <c r="AG35" s="638"/>
      <c r="AH35" s="638"/>
      <c r="AI35" s="638"/>
      <c r="AJ35" s="638"/>
      <c r="AK35" s="638"/>
      <c r="AL35" s="639" t="s">
        <v>240</v>
      </c>
      <c r="AM35" s="640"/>
      <c r="AN35" s="640"/>
      <c r="AO35" s="641"/>
      <c r="AP35" s="223"/>
      <c r="AQ35" s="616" t="s">
        <v>325</v>
      </c>
      <c r="AR35" s="617"/>
      <c r="AS35" s="617"/>
      <c r="AT35" s="617"/>
      <c r="AU35" s="617"/>
      <c r="AV35" s="617"/>
      <c r="AW35" s="617"/>
      <c r="AX35" s="617"/>
      <c r="AY35" s="617"/>
      <c r="AZ35" s="617"/>
      <c r="BA35" s="617"/>
      <c r="BB35" s="617"/>
      <c r="BC35" s="617"/>
      <c r="BD35" s="617"/>
      <c r="BE35" s="617"/>
      <c r="BF35" s="618"/>
      <c r="BG35" s="616" t="s">
        <v>326</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327</v>
      </c>
      <c r="CE35" s="632"/>
      <c r="CF35" s="632"/>
      <c r="CG35" s="632"/>
      <c r="CH35" s="632"/>
      <c r="CI35" s="632"/>
      <c r="CJ35" s="632"/>
      <c r="CK35" s="632"/>
      <c r="CL35" s="632"/>
      <c r="CM35" s="632"/>
      <c r="CN35" s="632"/>
      <c r="CO35" s="632"/>
      <c r="CP35" s="632"/>
      <c r="CQ35" s="633"/>
      <c r="CR35" s="634">
        <v>645790</v>
      </c>
      <c r="CS35" s="663"/>
      <c r="CT35" s="663"/>
      <c r="CU35" s="663"/>
      <c r="CV35" s="663"/>
      <c r="CW35" s="663"/>
      <c r="CX35" s="663"/>
      <c r="CY35" s="664"/>
      <c r="CZ35" s="639">
        <v>1.2</v>
      </c>
      <c r="DA35" s="661"/>
      <c r="DB35" s="661"/>
      <c r="DC35" s="665"/>
      <c r="DD35" s="643">
        <v>542037</v>
      </c>
      <c r="DE35" s="663"/>
      <c r="DF35" s="663"/>
      <c r="DG35" s="663"/>
      <c r="DH35" s="663"/>
      <c r="DI35" s="663"/>
      <c r="DJ35" s="663"/>
      <c r="DK35" s="664"/>
      <c r="DL35" s="643">
        <v>541319</v>
      </c>
      <c r="DM35" s="663"/>
      <c r="DN35" s="663"/>
      <c r="DO35" s="663"/>
      <c r="DP35" s="663"/>
      <c r="DQ35" s="663"/>
      <c r="DR35" s="663"/>
      <c r="DS35" s="663"/>
      <c r="DT35" s="663"/>
      <c r="DU35" s="663"/>
      <c r="DV35" s="664"/>
      <c r="DW35" s="639">
        <v>2.2000000000000002</v>
      </c>
      <c r="DX35" s="661"/>
      <c r="DY35" s="661"/>
      <c r="DZ35" s="661"/>
      <c r="EA35" s="661"/>
      <c r="EB35" s="661"/>
      <c r="EC35" s="662"/>
    </row>
    <row r="36" spans="2:133" ht="11.25" customHeight="1" x14ac:dyDescent="0.2">
      <c r="B36" s="631" t="s">
        <v>328</v>
      </c>
      <c r="C36" s="632"/>
      <c r="D36" s="632"/>
      <c r="E36" s="632"/>
      <c r="F36" s="632"/>
      <c r="G36" s="632"/>
      <c r="H36" s="632"/>
      <c r="I36" s="632"/>
      <c r="J36" s="632"/>
      <c r="K36" s="632"/>
      <c r="L36" s="632"/>
      <c r="M36" s="632"/>
      <c r="N36" s="632"/>
      <c r="O36" s="632"/>
      <c r="P36" s="632"/>
      <c r="Q36" s="633"/>
      <c r="R36" s="634">
        <v>989670</v>
      </c>
      <c r="S36" s="635"/>
      <c r="T36" s="635"/>
      <c r="U36" s="635"/>
      <c r="V36" s="635"/>
      <c r="W36" s="635"/>
      <c r="X36" s="635"/>
      <c r="Y36" s="636"/>
      <c r="Z36" s="637">
        <v>1.8</v>
      </c>
      <c r="AA36" s="637"/>
      <c r="AB36" s="637"/>
      <c r="AC36" s="637"/>
      <c r="AD36" s="638" t="s">
        <v>240</v>
      </c>
      <c r="AE36" s="638"/>
      <c r="AF36" s="638"/>
      <c r="AG36" s="638"/>
      <c r="AH36" s="638"/>
      <c r="AI36" s="638"/>
      <c r="AJ36" s="638"/>
      <c r="AK36" s="638"/>
      <c r="AL36" s="639" t="s">
        <v>131</v>
      </c>
      <c r="AM36" s="640"/>
      <c r="AN36" s="640"/>
      <c r="AO36" s="641"/>
      <c r="AP36" s="223"/>
      <c r="AQ36" s="696" t="s">
        <v>329</v>
      </c>
      <c r="AR36" s="697"/>
      <c r="AS36" s="697"/>
      <c r="AT36" s="697"/>
      <c r="AU36" s="697"/>
      <c r="AV36" s="697"/>
      <c r="AW36" s="697"/>
      <c r="AX36" s="697"/>
      <c r="AY36" s="698"/>
      <c r="AZ36" s="623">
        <v>5785885</v>
      </c>
      <c r="BA36" s="624"/>
      <c r="BB36" s="624"/>
      <c r="BC36" s="624"/>
      <c r="BD36" s="624"/>
      <c r="BE36" s="624"/>
      <c r="BF36" s="699"/>
      <c r="BG36" s="620" t="s">
        <v>330</v>
      </c>
      <c r="BH36" s="621"/>
      <c r="BI36" s="621"/>
      <c r="BJ36" s="621"/>
      <c r="BK36" s="621"/>
      <c r="BL36" s="621"/>
      <c r="BM36" s="621"/>
      <c r="BN36" s="621"/>
      <c r="BO36" s="621"/>
      <c r="BP36" s="621"/>
      <c r="BQ36" s="621"/>
      <c r="BR36" s="621"/>
      <c r="BS36" s="621"/>
      <c r="BT36" s="621"/>
      <c r="BU36" s="622"/>
      <c r="BV36" s="623">
        <v>655298</v>
      </c>
      <c r="BW36" s="624"/>
      <c r="BX36" s="624"/>
      <c r="BY36" s="624"/>
      <c r="BZ36" s="624"/>
      <c r="CA36" s="624"/>
      <c r="CB36" s="699"/>
      <c r="CD36" s="631" t="s">
        <v>331</v>
      </c>
      <c r="CE36" s="632"/>
      <c r="CF36" s="632"/>
      <c r="CG36" s="632"/>
      <c r="CH36" s="632"/>
      <c r="CI36" s="632"/>
      <c r="CJ36" s="632"/>
      <c r="CK36" s="632"/>
      <c r="CL36" s="632"/>
      <c r="CM36" s="632"/>
      <c r="CN36" s="632"/>
      <c r="CO36" s="632"/>
      <c r="CP36" s="632"/>
      <c r="CQ36" s="633"/>
      <c r="CR36" s="634">
        <v>16121665</v>
      </c>
      <c r="CS36" s="635"/>
      <c r="CT36" s="635"/>
      <c r="CU36" s="635"/>
      <c r="CV36" s="635"/>
      <c r="CW36" s="635"/>
      <c r="CX36" s="635"/>
      <c r="CY36" s="636"/>
      <c r="CZ36" s="639">
        <v>29.7</v>
      </c>
      <c r="DA36" s="661"/>
      <c r="DB36" s="661"/>
      <c r="DC36" s="665"/>
      <c r="DD36" s="643">
        <v>3893995</v>
      </c>
      <c r="DE36" s="635"/>
      <c r="DF36" s="635"/>
      <c r="DG36" s="635"/>
      <c r="DH36" s="635"/>
      <c r="DI36" s="635"/>
      <c r="DJ36" s="635"/>
      <c r="DK36" s="636"/>
      <c r="DL36" s="643">
        <v>2012370</v>
      </c>
      <c r="DM36" s="635"/>
      <c r="DN36" s="635"/>
      <c r="DO36" s="635"/>
      <c r="DP36" s="635"/>
      <c r="DQ36" s="635"/>
      <c r="DR36" s="635"/>
      <c r="DS36" s="635"/>
      <c r="DT36" s="635"/>
      <c r="DU36" s="635"/>
      <c r="DV36" s="636"/>
      <c r="DW36" s="639">
        <v>8.1999999999999993</v>
      </c>
      <c r="DX36" s="661"/>
      <c r="DY36" s="661"/>
      <c r="DZ36" s="661"/>
      <c r="EA36" s="661"/>
      <c r="EB36" s="661"/>
      <c r="EC36" s="662"/>
    </row>
    <row r="37" spans="2:133" ht="11.25" customHeight="1" x14ac:dyDescent="0.2">
      <c r="B37" s="631" t="s">
        <v>332</v>
      </c>
      <c r="C37" s="632"/>
      <c r="D37" s="632"/>
      <c r="E37" s="632"/>
      <c r="F37" s="632"/>
      <c r="G37" s="632"/>
      <c r="H37" s="632"/>
      <c r="I37" s="632"/>
      <c r="J37" s="632"/>
      <c r="K37" s="632"/>
      <c r="L37" s="632"/>
      <c r="M37" s="632"/>
      <c r="N37" s="632"/>
      <c r="O37" s="632"/>
      <c r="P37" s="632"/>
      <c r="Q37" s="633"/>
      <c r="R37" s="634">
        <v>1179521</v>
      </c>
      <c r="S37" s="635"/>
      <c r="T37" s="635"/>
      <c r="U37" s="635"/>
      <c r="V37" s="635"/>
      <c r="W37" s="635"/>
      <c r="X37" s="635"/>
      <c r="Y37" s="636"/>
      <c r="Z37" s="637">
        <v>2.1</v>
      </c>
      <c r="AA37" s="637"/>
      <c r="AB37" s="637"/>
      <c r="AC37" s="637"/>
      <c r="AD37" s="638" t="s">
        <v>131</v>
      </c>
      <c r="AE37" s="638"/>
      <c r="AF37" s="638"/>
      <c r="AG37" s="638"/>
      <c r="AH37" s="638"/>
      <c r="AI37" s="638"/>
      <c r="AJ37" s="638"/>
      <c r="AK37" s="638"/>
      <c r="AL37" s="639" t="s">
        <v>240</v>
      </c>
      <c r="AM37" s="640"/>
      <c r="AN37" s="640"/>
      <c r="AO37" s="641"/>
      <c r="AQ37" s="700" t="s">
        <v>333</v>
      </c>
      <c r="AR37" s="701"/>
      <c r="AS37" s="701"/>
      <c r="AT37" s="701"/>
      <c r="AU37" s="701"/>
      <c r="AV37" s="701"/>
      <c r="AW37" s="701"/>
      <c r="AX37" s="701"/>
      <c r="AY37" s="702"/>
      <c r="AZ37" s="634">
        <v>1052950</v>
      </c>
      <c r="BA37" s="635"/>
      <c r="BB37" s="635"/>
      <c r="BC37" s="635"/>
      <c r="BD37" s="663"/>
      <c r="BE37" s="663"/>
      <c r="BF37" s="689"/>
      <c r="BG37" s="631" t="s">
        <v>334</v>
      </c>
      <c r="BH37" s="632"/>
      <c r="BI37" s="632"/>
      <c r="BJ37" s="632"/>
      <c r="BK37" s="632"/>
      <c r="BL37" s="632"/>
      <c r="BM37" s="632"/>
      <c r="BN37" s="632"/>
      <c r="BO37" s="632"/>
      <c r="BP37" s="632"/>
      <c r="BQ37" s="632"/>
      <c r="BR37" s="632"/>
      <c r="BS37" s="632"/>
      <c r="BT37" s="632"/>
      <c r="BU37" s="633"/>
      <c r="BV37" s="634">
        <v>428357</v>
      </c>
      <c r="BW37" s="635"/>
      <c r="BX37" s="635"/>
      <c r="BY37" s="635"/>
      <c r="BZ37" s="635"/>
      <c r="CA37" s="635"/>
      <c r="CB37" s="644"/>
      <c r="CD37" s="631" t="s">
        <v>335</v>
      </c>
      <c r="CE37" s="632"/>
      <c r="CF37" s="632"/>
      <c r="CG37" s="632"/>
      <c r="CH37" s="632"/>
      <c r="CI37" s="632"/>
      <c r="CJ37" s="632"/>
      <c r="CK37" s="632"/>
      <c r="CL37" s="632"/>
      <c r="CM37" s="632"/>
      <c r="CN37" s="632"/>
      <c r="CO37" s="632"/>
      <c r="CP37" s="632"/>
      <c r="CQ37" s="633"/>
      <c r="CR37" s="634">
        <v>6075</v>
      </c>
      <c r="CS37" s="663"/>
      <c r="CT37" s="663"/>
      <c r="CU37" s="663"/>
      <c r="CV37" s="663"/>
      <c r="CW37" s="663"/>
      <c r="CX37" s="663"/>
      <c r="CY37" s="664"/>
      <c r="CZ37" s="639">
        <v>0</v>
      </c>
      <c r="DA37" s="661"/>
      <c r="DB37" s="661"/>
      <c r="DC37" s="665"/>
      <c r="DD37" s="643">
        <v>6075</v>
      </c>
      <c r="DE37" s="663"/>
      <c r="DF37" s="663"/>
      <c r="DG37" s="663"/>
      <c r="DH37" s="663"/>
      <c r="DI37" s="663"/>
      <c r="DJ37" s="663"/>
      <c r="DK37" s="664"/>
      <c r="DL37" s="643">
        <v>6075</v>
      </c>
      <c r="DM37" s="663"/>
      <c r="DN37" s="663"/>
      <c r="DO37" s="663"/>
      <c r="DP37" s="663"/>
      <c r="DQ37" s="663"/>
      <c r="DR37" s="663"/>
      <c r="DS37" s="663"/>
      <c r="DT37" s="663"/>
      <c r="DU37" s="663"/>
      <c r="DV37" s="664"/>
      <c r="DW37" s="639">
        <v>0</v>
      </c>
      <c r="DX37" s="661"/>
      <c r="DY37" s="661"/>
      <c r="DZ37" s="661"/>
      <c r="EA37" s="661"/>
      <c r="EB37" s="661"/>
      <c r="EC37" s="662"/>
    </row>
    <row r="38" spans="2:133" ht="11.25" customHeight="1" x14ac:dyDescent="0.2">
      <c r="B38" s="631" t="s">
        <v>336</v>
      </c>
      <c r="C38" s="632"/>
      <c r="D38" s="632"/>
      <c r="E38" s="632"/>
      <c r="F38" s="632"/>
      <c r="G38" s="632"/>
      <c r="H38" s="632"/>
      <c r="I38" s="632"/>
      <c r="J38" s="632"/>
      <c r="K38" s="632"/>
      <c r="L38" s="632"/>
      <c r="M38" s="632"/>
      <c r="N38" s="632"/>
      <c r="O38" s="632"/>
      <c r="P38" s="632"/>
      <c r="Q38" s="633"/>
      <c r="R38" s="634">
        <v>1096612</v>
      </c>
      <c r="S38" s="635"/>
      <c r="T38" s="635"/>
      <c r="U38" s="635"/>
      <c r="V38" s="635"/>
      <c r="W38" s="635"/>
      <c r="X38" s="635"/>
      <c r="Y38" s="636"/>
      <c r="Z38" s="637">
        <v>1.9</v>
      </c>
      <c r="AA38" s="637"/>
      <c r="AB38" s="637"/>
      <c r="AC38" s="637"/>
      <c r="AD38" s="638">
        <v>14062</v>
      </c>
      <c r="AE38" s="638"/>
      <c r="AF38" s="638"/>
      <c r="AG38" s="638"/>
      <c r="AH38" s="638"/>
      <c r="AI38" s="638"/>
      <c r="AJ38" s="638"/>
      <c r="AK38" s="638"/>
      <c r="AL38" s="639">
        <v>0.1</v>
      </c>
      <c r="AM38" s="640"/>
      <c r="AN38" s="640"/>
      <c r="AO38" s="641"/>
      <c r="AQ38" s="700" t="s">
        <v>337</v>
      </c>
      <c r="AR38" s="701"/>
      <c r="AS38" s="701"/>
      <c r="AT38" s="701"/>
      <c r="AU38" s="701"/>
      <c r="AV38" s="701"/>
      <c r="AW38" s="701"/>
      <c r="AX38" s="701"/>
      <c r="AY38" s="702"/>
      <c r="AZ38" s="634">
        <v>45160</v>
      </c>
      <c r="BA38" s="635"/>
      <c r="BB38" s="635"/>
      <c r="BC38" s="635"/>
      <c r="BD38" s="663"/>
      <c r="BE38" s="663"/>
      <c r="BF38" s="689"/>
      <c r="BG38" s="631" t="s">
        <v>338</v>
      </c>
      <c r="BH38" s="632"/>
      <c r="BI38" s="632"/>
      <c r="BJ38" s="632"/>
      <c r="BK38" s="632"/>
      <c r="BL38" s="632"/>
      <c r="BM38" s="632"/>
      <c r="BN38" s="632"/>
      <c r="BO38" s="632"/>
      <c r="BP38" s="632"/>
      <c r="BQ38" s="632"/>
      <c r="BR38" s="632"/>
      <c r="BS38" s="632"/>
      <c r="BT38" s="632"/>
      <c r="BU38" s="633"/>
      <c r="BV38" s="634">
        <v>14675</v>
      </c>
      <c r="BW38" s="635"/>
      <c r="BX38" s="635"/>
      <c r="BY38" s="635"/>
      <c r="BZ38" s="635"/>
      <c r="CA38" s="635"/>
      <c r="CB38" s="644"/>
      <c r="CD38" s="631" t="s">
        <v>339</v>
      </c>
      <c r="CE38" s="632"/>
      <c r="CF38" s="632"/>
      <c r="CG38" s="632"/>
      <c r="CH38" s="632"/>
      <c r="CI38" s="632"/>
      <c r="CJ38" s="632"/>
      <c r="CK38" s="632"/>
      <c r="CL38" s="632"/>
      <c r="CM38" s="632"/>
      <c r="CN38" s="632"/>
      <c r="CO38" s="632"/>
      <c r="CP38" s="632"/>
      <c r="CQ38" s="633"/>
      <c r="CR38" s="634">
        <v>4703155</v>
      </c>
      <c r="CS38" s="635"/>
      <c r="CT38" s="635"/>
      <c r="CU38" s="635"/>
      <c r="CV38" s="635"/>
      <c r="CW38" s="635"/>
      <c r="CX38" s="635"/>
      <c r="CY38" s="636"/>
      <c r="CZ38" s="639">
        <v>8.6999999999999993</v>
      </c>
      <c r="DA38" s="661"/>
      <c r="DB38" s="661"/>
      <c r="DC38" s="665"/>
      <c r="DD38" s="643">
        <v>3764534</v>
      </c>
      <c r="DE38" s="635"/>
      <c r="DF38" s="635"/>
      <c r="DG38" s="635"/>
      <c r="DH38" s="635"/>
      <c r="DI38" s="635"/>
      <c r="DJ38" s="635"/>
      <c r="DK38" s="636"/>
      <c r="DL38" s="643">
        <v>3487919</v>
      </c>
      <c r="DM38" s="635"/>
      <c r="DN38" s="635"/>
      <c r="DO38" s="635"/>
      <c r="DP38" s="635"/>
      <c r="DQ38" s="635"/>
      <c r="DR38" s="635"/>
      <c r="DS38" s="635"/>
      <c r="DT38" s="635"/>
      <c r="DU38" s="635"/>
      <c r="DV38" s="636"/>
      <c r="DW38" s="639">
        <v>14.2</v>
      </c>
      <c r="DX38" s="661"/>
      <c r="DY38" s="661"/>
      <c r="DZ38" s="661"/>
      <c r="EA38" s="661"/>
      <c r="EB38" s="661"/>
      <c r="EC38" s="662"/>
    </row>
    <row r="39" spans="2:133" ht="11.25" customHeight="1" x14ac:dyDescent="0.2">
      <c r="B39" s="631" t="s">
        <v>340</v>
      </c>
      <c r="C39" s="632"/>
      <c r="D39" s="632"/>
      <c r="E39" s="632"/>
      <c r="F39" s="632"/>
      <c r="G39" s="632"/>
      <c r="H39" s="632"/>
      <c r="I39" s="632"/>
      <c r="J39" s="632"/>
      <c r="K39" s="632"/>
      <c r="L39" s="632"/>
      <c r="M39" s="632"/>
      <c r="N39" s="632"/>
      <c r="O39" s="632"/>
      <c r="P39" s="632"/>
      <c r="Q39" s="633"/>
      <c r="R39" s="634">
        <v>3590672</v>
      </c>
      <c r="S39" s="635"/>
      <c r="T39" s="635"/>
      <c r="U39" s="635"/>
      <c r="V39" s="635"/>
      <c r="W39" s="635"/>
      <c r="X39" s="635"/>
      <c r="Y39" s="636"/>
      <c r="Z39" s="637">
        <v>6.4</v>
      </c>
      <c r="AA39" s="637"/>
      <c r="AB39" s="637"/>
      <c r="AC39" s="637"/>
      <c r="AD39" s="638" t="s">
        <v>240</v>
      </c>
      <c r="AE39" s="638"/>
      <c r="AF39" s="638"/>
      <c r="AG39" s="638"/>
      <c r="AH39" s="638"/>
      <c r="AI39" s="638"/>
      <c r="AJ39" s="638"/>
      <c r="AK39" s="638"/>
      <c r="AL39" s="639" t="s">
        <v>240</v>
      </c>
      <c r="AM39" s="640"/>
      <c r="AN39" s="640"/>
      <c r="AO39" s="641"/>
      <c r="AQ39" s="700" t="s">
        <v>341</v>
      </c>
      <c r="AR39" s="701"/>
      <c r="AS39" s="701"/>
      <c r="AT39" s="701"/>
      <c r="AU39" s="701"/>
      <c r="AV39" s="701"/>
      <c r="AW39" s="701"/>
      <c r="AX39" s="701"/>
      <c r="AY39" s="702"/>
      <c r="AZ39" s="634">
        <v>14078</v>
      </c>
      <c r="BA39" s="635"/>
      <c r="BB39" s="635"/>
      <c r="BC39" s="635"/>
      <c r="BD39" s="663"/>
      <c r="BE39" s="663"/>
      <c r="BF39" s="689"/>
      <c r="BG39" s="631" t="s">
        <v>342</v>
      </c>
      <c r="BH39" s="632"/>
      <c r="BI39" s="632"/>
      <c r="BJ39" s="632"/>
      <c r="BK39" s="632"/>
      <c r="BL39" s="632"/>
      <c r="BM39" s="632"/>
      <c r="BN39" s="632"/>
      <c r="BO39" s="632"/>
      <c r="BP39" s="632"/>
      <c r="BQ39" s="632"/>
      <c r="BR39" s="632"/>
      <c r="BS39" s="632"/>
      <c r="BT39" s="632"/>
      <c r="BU39" s="633"/>
      <c r="BV39" s="634">
        <v>21571</v>
      </c>
      <c r="BW39" s="635"/>
      <c r="BX39" s="635"/>
      <c r="BY39" s="635"/>
      <c r="BZ39" s="635"/>
      <c r="CA39" s="635"/>
      <c r="CB39" s="644"/>
      <c r="CD39" s="631" t="s">
        <v>343</v>
      </c>
      <c r="CE39" s="632"/>
      <c r="CF39" s="632"/>
      <c r="CG39" s="632"/>
      <c r="CH39" s="632"/>
      <c r="CI39" s="632"/>
      <c r="CJ39" s="632"/>
      <c r="CK39" s="632"/>
      <c r="CL39" s="632"/>
      <c r="CM39" s="632"/>
      <c r="CN39" s="632"/>
      <c r="CO39" s="632"/>
      <c r="CP39" s="632"/>
      <c r="CQ39" s="633"/>
      <c r="CR39" s="634">
        <v>821727</v>
      </c>
      <c r="CS39" s="663"/>
      <c r="CT39" s="663"/>
      <c r="CU39" s="663"/>
      <c r="CV39" s="663"/>
      <c r="CW39" s="663"/>
      <c r="CX39" s="663"/>
      <c r="CY39" s="664"/>
      <c r="CZ39" s="639">
        <v>1.5</v>
      </c>
      <c r="DA39" s="661"/>
      <c r="DB39" s="661"/>
      <c r="DC39" s="665"/>
      <c r="DD39" s="643">
        <v>766244</v>
      </c>
      <c r="DE39" s="663"/>
      <c r="DF39" s="663"/>
      <c r="DG39" s="663"/>
      <c r="DH39" s="663"/>
      <c r="DI39" s="663"/>
      <c r="DJ39" s="663"/>
      <c r="DK39" s="664"/>
      <c r="DL39" s="643" t="s">
        <v>148</v>
      </c>
      <c r="DM39" s="663"/>
      <c r="DN39" s="663"/>
      <c r="DO39" s="663"/>
      <c r="DP39" s="663"/>
      <c r="DQ39" s="663"/>
      <c r="DR39" s="663"/>
      <c r="DS39" s="663"/>
      <c r="DT39" s="663"/>
      <c r="DU39" s="663"/>
      <c r="DV39" s="664"/>
      <c r="DW39" s="639" t="s">
        <v>240</v>
      </c>
      <c r="DX39" s="661"/>
      <c r="DY39" s="661"/>
      <c r="DZ39" s="661"/>
      <c r="EA39" s="661"/>
      <c r="EB39" s="661"/>
      <c r="EC39" s="662"/>
    </row>
    <row r="40" spans="2:133" ht="11.25" customHeight="1" x14ac:dyDescent="0.2">
      <c r="B40" s="631" t="s">
        <v>344</v>
      </c>
      <c r="C40" s="632"/>
      <c r="D40" s="632"/>
      <c r="E40" s="632"/>
      <c r="F40" s="632"/>
      <c r="G40" s="632"/>
      <c r="H40" s="632"/>
      <c r="I40" s="632"/>
      <c r="J40" s="632"/>
      <c r="K40" s="632"/>
      <c r="L40" s="632"/>
      <c r="M40" s="632"/>
      <c r="N40" s="632"/>
      <c r="O40" s="632"/>
      <c r="P40" s="632"/>
      <c r="Q40" s="633"/>
      <c r="R40" s="634">
        <v>264044</v>
      </c>
      <c r="S40" s="635"/>
      <c r="T40" s="635"/>
      <c r="U40" s="635"/>
      <c r="V40" s="635"/>
      <c r="W40" s="635"/>
      <c r="X40" s="635"/>
      <c r="Y40" s="636"/>
      <c r="Z40" s="637">
        <v>0.5</v>
      </c>
      <c r="AA40" s="637"/>
      <c r="AB40" s="637"/>
      <c r="AC40" s="637"/>
      <c r="AD40" s="638" t="s">
        <v>131</v>
      </c>
      <c r="AE40" s="638"/>
      <c r="AF40" s="638"/>
      <c r="AG40" s="638"/>
      <c r="AH40" s="638"/>
      <c r="AI40" s="638"/>
      <c r="AJ40" s="638"/>
      <c r="AK40" s="638"/>
      <c r="AL40" s="639" t="s">
        <v>240</v>
      </c>
      <c r="AM40" s="640"/>
      <c r="AN40" s="640"/>
      <c r="AO40" s="641"/>
      <c r="AQ40" s="700" t="s">
        <v>345</v>
      </c>
      <c r="AR40" s="701"/>
      <c r="AS40" s="701"/>
      <c r="AT40" s="701"/>
      <c r="AU40" s="701"/>
      <c r="AV40" s="701"/>
      <c r="AW40" s="701"/>
      <c r="AX40" s="701"/>
      <c r="AY40" s="702"/>
      <c r="AZ40" s="634">
        <v>10703</v>
      </c>
      <c r="BA40" s="635"/>
      <c r="BB40" s="635"/>
      <c r="BC40" s="635"/>
      <c r="BD40" s="663"/>
      <c r="BE40" s="663"/>
      <c r="BF40" s="689"/>
      <c r="BG40" s="682" t="s">
        <v>346</v>
      </c>
      <c r="BH40" s="683"/>
      <c r="BI40" s="683"/>
      <c r="BJ40" s="683"/>
      <c r="BK40" s="683"/>
      <c r="BL40" s="224"/>
      <c r="BM40" s="632" t="s">
        <v>347</v>
      </c>
      <c r="BN40" s="632"/>
      <c r="BO40" s="632"/>
      <c r="BP40" s="632"/>
      <c r="BQ40" s="632"/>
      <c r="BR40" s="632"/>
      <c r="BS40" s="632"/>
      <c r="BT40" s="632"/>
      <c r="BU40" s="633"/>
      <c r="BV40" s="634">
        <v>95</v>
      </c>
      <c r="BW40" s="635"/>
      <c r="BX40" s="635"/>
      <c r="BY40" s="635"/>
      <c r="BZ40" s="635"/>
      <c r="CA40" s="635"/>
      <c r="CB40" s="644"/>
      <c r="CD40" s="631" t="s">
        <v>348</v>
      </c>
      <c r="CE40" s="632"/>
      <c r="CF40" s="632"/>
      <c r="CG40" s="632"/>
      <c r="CH40" s="632"/>
      <c r="CI40" s="632"/>
      <c r="CJ40" s="632"/>
      <c r="CK40" s="632"/>
      <c r="CL40" s="632"/>
      <c r="CM40" s="632"/>
      <c r="CN40" s="632"/>
      <c r="CO40" s="632"/>
      <c r="CP40" s="632"/>
      <c r="CQ40" s="633"/>
      <c r="CR40" s="634">
        <v>585576</v>
      </c>
      <c r="CS40" s="635"/>
      <c r="CT40" s="635"/>
      <c r="CU40" s="635"/>
      <c r="CV40" s="635"/>
      <c r="CW40" s="635"/>
      <c r="CX40" s="635"/>
      <c r="CY40" s="636"/>
      <c r="CZ40" s="639">
        <v>1.1000000000000001</v>
      </c>
      <c r="DA40" s="661"/>
      <c r="DB40" s="661"/>
      <c r="DC40" s="665"/>
      <c r="DD40" s="643">
        <v>53405</v>
      </c>
      <c r="DE40" s="635"/>
      <c r="DF40" s="635"/>
      <c r="DG40" s="635"/>
      <c r="DH40" s="635"/>
      <c r="DI40" s="635"/>
      <c r="DJ40" s="635"/>
      <c r="DK40" s="636"/>
      <c r="DL40" s="643">
        <v>53405</v>
      </c>
      <c r="DM40" s="635"/>
      <c r="DN40" s="635"/>
      <c r="DO40" s="635"/>
      <c r="DP40" s="635"/>
      <c r="DQ40" s="635"/>
      <c r="DR40" s="635"/>
      <c r="DS40" s="635"/>
      <c r="DT40" s="635"/>
      <c r="DU40" s="635"/>
      <c r="DV40" s="636"/>
      <c r="DW40" s="639">
        <v>0.2</v>
      </c>
      <c r="DX40" s="661"/>
      <c r="DY40" s="661"/>
      <c r="DZ40" s="661"/>
      <c r="EA40" s="661"/>
      <c r="EB40" s="661"/>
      <c r="EC40" s="662"/>
    </row>
    <row r="41" spans="2:133" ht="11.25" customHeight="1" x14ac:dyDescent="0.2">
      <c r="B41" s="631" t="s">
        <v>349</v>
      </c>
      <c r="C41" s="632"/>
      <c r="D41" s="632"/>
      <c r="E41" s="632"/>
      <c r="F41" s="632"/>
      <c r="G41" s="632"/>
      <c r="H41" s="632"/>
      <c r="I41" s="632"/>
      <c r="J41" s="632"/>
      <c r="K41" s="632"/>
      <c r="L41" s="632"/>
      <c r="M41" s="632"/>
      <c r="N41" s="632"/>
      <c r="O41" s="632"/>
      <c r="P41" s="632"/>
      <c r="Q41" s="633"/>
      <c r="R41" s="634" t="s">
        <v>131</v>
      </c>
      <c r="S41" s="635"/>
      <c r="T41" s="635"/>
      <c r="U41" s="635"/>
      <c r="V41" s="635"/>
      <c r="W41" s="635"/>
      <c r="X41" s="635"/>
      <c r="Y41" s="636"/>
      <c r="Z41" s="637" t="s">
        <v>240</v>
      </c>
      <c r="AA41" s="637"/>
      <c r="AB41" s="637"/>
      <c r="AC41" s="637"/>
      <c r="AD41" s="638" t="s">
        <v>240</v>
      </c>
      <c r="AE41" s="638"/>
      <c r="AF41" s="638"/>
      <c r="AG41" s="638"/>
      <c r="AH41" s="638"/>
      <c r="AI41" s="638"/>
      <c r="AJ41" s="638"/>
      <c r="AK41" s="638"/>
      <c r="AL41" s="639" t="s">
        <v>240</v>
      </c>
      <c r="AM41" s="640"/>
      <c r="AN41" s="640"/>
      <c r="AO41" s="641"/>
      <c r="AQ41" s="700" t="s">
        <v>350</v>
      </c>
      <c r="AR41" s="701"/>
      <c r="AS41" s="701"/>
      <c r="AT41" s="701"/>
      <c r="AU41" s="701"/>
      <c r="AV41" s="701"/>
      <c r="AW41" s="701"/>
      <c r="AX41" s="701"/>
      <c r="AY41" s="702"/>
      <c r="AZ41" s="634">
        <v>1039016</v>
      </c>
      <c r="BA41" s="635"/>
      <c r="BB41" s="635"/>
      <c r="BC41" s="635"/>
      <c r="BD41" s="663"/>
      <c r="BE41" s="663"/>
      <c r="BF41" s="689"/>
      <c r="BG41" s="682"/>
      <c r="BH41" s="683"/>
      <c r="BI41" s="683"/>
      <c r="BJ41" s="683"/>
      <c r="BK41" s="683"/>
      <c r="BL41" s="224"/>
      <c r="BM41" s="632" t="s">
        <v>351</v>
      </c>
      <c r="BN41" s="632"/>
      <c r="BO41" s="632"/>
      <c r="BP41" s="632"/>
      <c r="BQ41" s="632"/>
      <c r="BR41" s="632"/>
      <c r="BS41" s="632"/>
      <c r="BT41" s="632"/>
      <c r="BU41" s="633"/>
      <c r="BV41" s="634">
        <v>1</v>
      </c>
      <c r="BW41" s="635"/>
      <c r="BX41" s="635"/>
      <c r="BY41" s="635"/>
      <c r="BZ41" s="635"/>
      <c r="CA41" s="635"/>
      <c r="CB41" s="644"/>
      <c r="CD41" s="631" t="s">
        <v>352</v>
      </c>
      <c r="CE41" s="632"/>
      <c r="CF41" s="632"/>
      <c r="CG41" s="632"/>
      <c r="CH41" s="632"/>
      <c r="CI41" s="632"/>
      <c r="CJ41" s="632"/>
      <c r="CK41" s="632"/>
      <c r="CL41" s="632"/>
      <c r="CM41" s="632"/>
      <c r="CN41" s="632"/>
      <c r="CO41" s="632"/>
      <c r="CP41" s="632"/>
      <c r="CQ41" s="633"/>
      <c r="CR41" s="634" t="s">
        <v>240</v>
      </c>
      <c r="CS41" s="663"/>
      <c r="CT41" s="663"/>
      <c r="CU41" s="663"/>
      <c r="CV41" s="663"/>
      <c r="CW41" s="663"/>
      <c r="CX41" s="663"/>
      <c r="CY41" s="664"/>
      <c r="CZ41" s="639" t="s">
        <v>240</v>
      </c>
      <c r="DA41" s="661"/>
      <c r="DB41" s="661"/>
      <c r="DC41" s="665"/>
      <c r="DD41" s="643" t="s">
        <v>240</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353</v>
      </c>
      <c r="C42" s="632"/>
      <c r="D42" s="632"/>
      <c r="E42" s="632"/>
      <c r="F42" s="632"/>
      <c r="G42" s="632"/>
      <c r="H42" s="632"/>
      <c r="I42" s="632"/>
      <c r="J42" s="632"/>
      <c r="K42" s="632"/>
      <c r="L42" s="632"/>
      <c r="M42" s="632"/>
      <c r="N42" s="632"/>
      <c r="O42" s="632"/>
      <c r="P42" s="632"/>
      <c r="Q42" s="633"/>
      <c r="R42" s="634">
        <v>1497828</v>
      </c>
      <c r="S42" s="635"/>
      <c r="T42" s="635"/>
      <c r="U42" s="635"/>
      <c r="V42" s="635"/>
      <c r="W42" s="635"/>
      <c r="X42" s="635"/>
      <c r="Y42" s="636"/>
      <c r="Z42" s="637">
        <v>2.7</v>
      </c>
      <c r="AA42" s="637"/>
      <c r="AB42" s="637"/>
      <c r="AC42" s="637"/>
      <c r="AD42" s="638" t="s">
        <v>131</v>
      </c>
      <c r="AE42" s="638"/>
      <c r="AF42" s="638"/>
      <c r="AG42" s="638"/>
      <c r="AH42" s="638"/>
      <c r="AI42" s="638"/>
      <c r="AJ42" s="638"/>
      <c r="AK42" s="638"/>
      <c r="AL42" s="639" t="s">
        <v>131</v>
      </c>
      <c r="AM42" s="640"/>
      <c r="AN42" s="640"/>
      <c r="AO42" s="641"/>
      <c r="AQ42" s="717" t="s">
        <v>354</v>
      </c>
      <c r="AR42" s="718"/>
      <c r="AS42" s="718"/>
      <c r="AT42" s="718"/>
      <c r="AU42" s="718"/>
      <c r="AV42" s="718"/>
      <c r="AW42" s="718"/>
      <c r="AX42" s="718"/>
      <c r="AY42" s="719"/>
      <c r="AZ42" s="709">
        <v>3623978</v>
      </c>
      <c r="BA42" s="710"/>
      <c r="BB42" s="710"/>
      <c r="BC42" s="710"/>
      <c r="BD42" s="693"/>
      <c r="BE42" s="693"/>
      <c r="BF42" s="695"/>
      <c r="BG42" s="684"/>
      <c r="BH42" s="685"/>
      <c r="BI42" s="685"/>
      <c r="BJ42" s="685"/>
      <c r="BK42" s="685"/>
      <c r="BL42" s="225"/>
      <c r="BM42" s="653" t="s">
        <v>355</v>
      </c>
      <c r="BN42" s="653"/>
      <c r="BO42" s="653"/>
      <c r="BP42" s="653"/>
      <c r="BQ42" s="653"/>
      <c r="BR42" s="653"/>
      <c r="BS42" s="653"/>
      <c r="BT42" s="653"/>
      <c r="BU42" s="654"/>
      <c r="BV42" s="709">
        <v>394</v>
      </c>
      <c r="BW42" s="710"/>
      <c r="BX42" s="710"/>
      <c r="BY42" s="710"/>
      <c r="BZ42" s="710"/>
      <c r="CA42" s="710"/>
      <c r="CB42" s="716"/>
      <c r="CD42" s="631" t="s">
        <v>356</v>
      </c>
      <c r="CE42" s="632"/>
      <c r="CF42" s="632"/>
      <c r="CG42" s="632"/>
      <c r="CH42" s="632"/>
      <c r="CI42" s="632"/>
      <c r="CJ42" s="632"/>
      <c r="CK42" s="632"/>
      <c r="CL42" s="632"/>
      <c r="CM42" s="632"/>
      <c r="CN42" s="632"/>
      <c r="CO42" s="632"/>
      <c r="CP42" s="632"/>
      <c r="CQ42" s="633"/>
      <c r="CR42" s="634">
        <v>3402513</v>
      </c>
      <c r="CS42" s="635"/>
      <c r="CT42" s="635"/>
      <c r="CU42" s="635"/>
      <c r="CV42" s="635"/>
      <c r="CW42" s="635"/>
      <c r="CX42" s="635"/>
      <c r="CY42" s="636"/>
      <c r="CZ42" s="639">
        <v>6.3</v>
      </c>
      <c r="DA42" s="640"/>
      <c r="DB42" s="640"/>
      <c r="DC42" s="646"/>
      <c r="DD42" s="643">
        <v>631564</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2" t="s">
        <v>357</v>
      </c>
      <c r="C43" s="653"/>
      <c r="D43" s="653"/>
      <c r="E43" s="653"/>
      <c r="F43" s="653"/>
      <c r="G43" s="653"/>
      <c r="H43" s="653"/>
      <c r="I43" s="653"/>
      <c r="J43" s="653"/>
      <c r="K43" s="653"/>
      <c r="L43" s="653"/>
      <c r="M43" s="653"/>
      <c r="N43" s="653"/>
      <c r="O43" s="653"/>
      <c r="P43" s="653"/>
      <c r="Q43" s="654"/>
      <c r="R43" s="709">
        <v>56447251</v>
      </c>
      <c r="S43" s="710"/>
      <c r="T43" s="710"/>
      <c r="U43" s="710"/>
      <c r="V43" s="710"/>
      <c r="W43" s="710"/>
      <c r="X43" s="710"/>
      <c r="Y43" s="711"/>
      <c r="Z43" s="712">
        <v>100</v>
      </c>
      <c r="AA43" s="712"/>
      <c r="AB43" s="712"/>
      <c r="AC43" s="712"/>
      <c r="AD43" s="713">
        <v>22835396</v>
      </c>
      <c r="AE43" s="713"/>
      <c r="AF43" s="713"/>
      <c r="AG43" s="713"/>
      <c r="AH43" s="713"/>
      <c r="AI43" s="713"/>
      <c r="AJ43" s="713"/>
      <c r="AK43" s="713"/>
      <c r="AL43" s="714">
        <v>100</v>
      </c>
      <c r="AM43" s="694"/>
      <c r="AN43" s="694"/>
      <c r="AO43" s="715"/>
      <c r="CD43" s="631" t="s">
        <v>358</v>
      </c>
      <c r="CE43" s="632"/>
      <c r="CF43" s="632"/>
      <c r="CG43" s="632"/>
      <c r="CH43" s="632"/>
      <c r="CI43" s="632"/>
      <c r="CJ43" s="632"/>
      <c r="CK43" s="632"/>
      <c r="CL43" s="632"/>
      <c r="CM43" s="632"/>
      <c r="CN43" s="632"/>
      <c r="CO43" s="632"/>
      <c r="CP43" s="632"/>
      <c r="CQ43" s="633"/>
      <c r="CR43" s="634">
        <v>166422</v>
      </c>
      <c r="CS43" s="663"/>
      <c r="CT43" s="663"/>
      <c r="CU43" s="663"/>
      <c r="CV43" s="663"/>
      <c r="CW43" s="663"/>
      <c r="CX43" s="663"/>
      <c r="CY43" s="664"/>
      <c r="CZ43" s="639">
        <v>0.3</v>
      </c>
      <c r="DA43" s="661"/>
      <c r="DB43" s="661"/>
      <c r="DC43" s="665"/>
      <c r="DD43" s="643">
        <v>150185</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7" t="s">
        <v>305</v>
      </c>
      <c r="CE44" s="668"/>
      <c r="CF44" s="631" t="s">
        <v>359</v>
      </c>
      <c r="CG44" s="632"/>
      <c r="CH44" s="632"/>
      <c r="CI44" s="632"/>
      <c r="CJ44" s="632"/>
      <c r="CK44" s="632"/>
      <c r="CL44" s="632"/>
      <c r="CM44" s="632"/>
      <c r="CN44" s="632"/>
      <c r="CO44" s="632"/>
      <c r="CP44" s="632"/>
      <c r="CQ44" s="633"/>
      <c r="CR44" s="634">
        <v>3381766</v>
      </c>
      <c r="CS44" s="635"/>
      <c r="CT44" s="635"/>
      <c r="CU44" s="635"/>
      <c r="CV44" s="635"/>
      <c r="CW44" s="635"/>
      <c r="CX44" s="635"/>
      <c r="CY44" s="636"/>
      <c r="CZ44" s="639">
        <v>6.2</v>
      </c>
      <c r="DA44" s="640"/>
      <c r="DB44" s="640"/>
      <c r="DC44" s="646"/>
      <c r="DD44" s="643">
        <v>613441</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5" t="s">
        <v>360</v>
      </c>
      <c r="CD45" s="669"/>
      <c r="CE45" s="670"/>
      <c r="CF45" s="631" t="s">
        <v>361</v>
      </c>
      <c r="CG45" s="632"/>
      <c r="CH45" s="632"/>
      <c r="CI45" s="632"/>
      <c r="CJ45" s="632"/>
      <c r="CK45" s="632"/>
      <c r="CL45" s="632"/>
      <c r="CM45" s="632"/>
      <c r="CN45" s="632"/>
      <c r="CO45" s="632"/>
      <c r="CP45" s="632"/>
      <c r="CQ45" s="633"/>
      <c r="CR45" s="634">
        <v>1406426</v>
      </c>
      <c r="CS45" s="663"/>
      <c r="CT45" s="663"/>
      <c r="CU45" s="663"/>
      <c r="CV45" s="663"/>
      <c r="CW45" s="663"/>
      <c r="CX45" s="663"/>
      <c r="CY45" s="664"/>
      <c r="CZ45" s="639">
        <v>2.6</v>
      </c>
      <c r="DA45" s="661"/>
      <c r="DB45" s="661"/>
      <c r="DC45" s="665"/>
      <c r="DD45" s="643">
        <v>79997</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6" t="s">
        <v>362</v>
      </c>
      <c r="CD46" s="669"/>
      <c r="CE46" s="670"/>
      <c r="CF46" s="631" t="s">
        <v>363</v>
      </c>
      <c r="CG46" s="632"/>
      <c r="CH46" s="632"/>
      <c r="CI46" s="632"/>
      <c r="CJ46" s="632"/>
      <c r="CK46" s="632"/>
      <c r="CL46" s="632"/>
      <c r="CM46" s="632"/>
      <c r="CN46" s="632"/>
      <c r="CO46" s="632"/>
      <c r="CP46" s="632"/>
      <c r="CQ46" s="633"/>
      <c r="CR46" s="634">
        <v>1748911</v>
      </c>
      <c r="CS46" s="635"/>
      <c r="CT46" s="635"/>
      <c r="CU46" s="635"/>
      <c r="CV46" s="635"/>
      <c r="CW46" s="635"/>
      <c r="CX46" s="635"/>
      <c r="CY46" s="636"/>
      <c r="CZ46" s="639">
        <v>3.2</v>
      </c>
      <c r="DA46" s="640"/>
      <c r="DB46" s="640"/>
      <c r="DC46" s="646"/>
      <c r="DD46" s="643">
        <v>521830</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6" t="s">
        <v>364</v>
      </c>
      <c r="CD47" s="669"/>
      <c r="CE47" s="670"/>
      <c r="CF47" s="631" t="s">
        <v>365</v>
      </c>
      <c r="CG47" s="632"/>
      <c r="CH47" s="632"/>
      <c r="CI47" s="632"/>
      <c r="CJ47" s="632"/>
      <c r="CK47" s="632"/>
      <c r="CL47" s="632"/>
      <c r="CM47" s="632"/>
      <c r="CN47" s="632"/>
      <c r="CO47" s="632"/>
      <c r="CP47" s="632"/>
      <c r="CQ47" s="633"/>
      <c r="CR47" s="634">
        <v>20747</v>
      </c>
      <c r="CS47" s="663"/>
      <c r="CT47" s="663"/>
      <c r="CU47" s="663"/>
      <c r="CV47" s="663"/>
      <c r="CW47" s="663"/>
      <c r="CX47" s="663"/>
      <c r="CY47" s="664"/>
      <c r="CZ47" s="639">
        <v>0</v>
      </c>
      <c r="DA47" s="661"/>
      <c r="DB47" s="661"/>
      <c r="DC47" s="665"/>
      <c r="DD47" s="643">
        <v>18123</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6"/>
      <c r="CD48" s="671"/>
      <c r="CE48" s="672"/>
      <c r="CF48" s="631" t="s">
        <v>366</v>
      </c>
      <c r="CG48" s="632"/>
      <c r="CH48" s="632"/>
      <c r="CI48" s="632"/>
      <c r="CJ48" s="632"/>
      <c r="CK48" s="632"/>
      <c r="CL48" s="632"/>
      <c r="CM48" s="632"/>
      <c r="CN48" s="632"/>
      <c r="CO48" s="632"/>
      <c r="CP48" s="632"/>
      <c r="CQ48" s="633"/>
      <c r="CR48" s="634" t="s">
        <v>131</v>
      </c>
      <c r="CS48" s="635"/>
      <c r="CT48" s="635"/>
      <c r="CU48" s="635"/>
      <c r="CV48" s="635"/>
      <c r="CW48" s="635"/>
      <c r="CX48" s="635"/>
      <c r="CY48" s="636"/>
      <c r="CZ48" s="639" t="s">
        <v>131</v>
      </c>
      <c r="DA48" s="640"/>
      <c r="DB48" s="640"/>
      <c r="DC48" s="646"/>
      <c r="DD48" s="643" t="s">
        <v>131</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6"/>
      <c r="CD49" s="652" t="s">
        <v>367</v>
      </c>
      <c r="CE49" s="653"/>
      <c r="CF49" s="653"/>
      <c r="CG49" s="653"/>
      <c r="CH49" s="653"/>
      <c r="CI49" s="653"/>
      <c r="CJ49" s="653"/>
      <c r="CK49" s="653"/>
      <c r="CL49" s="653"/>
      <c r="CM49" s="653"/>
      <c r="CN49" s="653"/>
      <c r="CO49" s="653"/>
      <c r="CP49" s="653"/>
      <c r="CQ49" s="654"/>
      <c r="CR49" s="709">
        <v>54338720</v>
      </c>
      <c r="CS49" s="693"/>
      <c r="CT49" s="693"/>
      <c r="CU49" s="693"/>
      <c r="CV49" s="693"/>
      <c r="CW49" s="693"/>
      <c r="CX49" s="693"/>
      <c r="CY49" s="720"/>
      <c r="CZ49" s="714">
        <v>100</v>
      </c>
      <c r="DA49" s="721"/>
      <c r="DB49" s="721"/>
      <c r="DC49" s="722"/>
      <c r="DD49" s="723">
        <v>27708360</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cNMUj8JmcYzMR17b5f6AUjbcj9Mtmk4Z7MblxxsrxSln5N39fjKfBbJbK0nV0J/Cic4OjPiwA/yZGDHaAjBDAg==" saltValue="IDTUomLAbQsOL1zT8+OC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369</v>
      </c>
      <c r="DK2" s="760"/>
      <c r="DL2" s="760"/>
      <c r="DM2" s="760"/>
      <c r="DN2" s="760"/>
      <c r="DO2" s="761"/>
      <c r="DP2" s="229"/>
      <c r="DQ2" s="759" t="s">
        <v>370</v>
      </c>
      <c r="DR2" s="760"/>
      <c r="DS2" s="760"/>
      <c r="DT2" s="760"/>
      <c r="DU2" s="760"/>
      <c r="DV2" s="760"/>
      <c r="DW2" s="760"/>
      <c r="DX2" s="760"/>
      <c r="DY2" s="760"/>
      <c r="DZ2" s="76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62" t="s">
        <v>371</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372</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53" t="s">
        <v>373</v>
      </c>
      <c r="B5" s="754"/>
      <c r="C5" s="754"/>
      <c r="D5" s="754"/>
      <c r="E5" s="754"/>
      <c r="F5" s="754"/>
      <c r="G5" s="754"/>
      <c r="H5" s="754"/>
      <c r="I5" s="754"/>
      <c r="J5" s="754"/>
      <c r="K5" s="754"/>
      <c r="L5" s="754"/>
      <c r="M5" s="754"/>
      <c r="N5" s="754"/>
      <c r="O5" s="754"/>
      <c r="P5" s="755"/>
      <c r="Q5" s="730" t="s">
        <v>374</v>
      </c>
      <c r="R5" s="731"/>
      <c r="S5" s="731"/>
      <c r="T5" s="731"/>
      <c r="U5" s="732"/>
      <c r="V5" s="730" t="s">
        <v>375</v>
      </c>
      <c r="W5" s="731"/>
      <c r="X5" s="731"/>
      <c r="Y5" s="731"/>
      <c r="Z5" s="732"/>
      <c r="AA5" s="730" t="s">
        <v>376</v>
      </c>
      <c r="AB5" s="731"/>
      <c r="AC5" s="731"/>
      <c r="AD5" s="731"/>
      <c r="AE5" s="731"/>
      <c r="AF5" s="763" t="s">
        <v>377</v>
      </c>
      <c r="AG5" s="731"/>
      <c r="AH5" s="731"/>
      <c r="AI5" s="731"/>
      <c r="AJ5" s="742"/>
      <c r="AK5" s="731" t="s">
        <v>378</v>
      </c>
      <c r="AL5" s="731"/>
      <c r="AM5" s="731"/>
      <c r="AN5" s="731"/>
      <c r="AO5" s="732"/>
      <c r="AP5" s="730" t="s">
        <v>379</v>
      </c>
      <c r="AQ5" s="731"/>
      <c r="AR5" s="731"/>
      <c r="AS5" s="731"/>
      <c r="AT5" s="732"/>
      <c r="AU5" s="730" t="s">
        <v>380</v>
      </c>
      <c r="AV5" s="731"/>
      <c r="AW5" s="731"/>
      <c r="AX5" s="731"/>
      <c r="AY5" s="742"/>
      <c r="AZ5" s="234"/>
      <c r="BA5" s="234"/>
      <c r="BB5" s="234"/>
      <c r="BC5" s="234"/>
      <c r="BD5" s="234"/>
      <c r="BE5" s="235"/>
      <c r="BF5" s="235"/>
      <c r="BG5" s="235"/>
      <c r="BH5" s="235"/>
      <c r="BI5" s="235"/>
      <c r="BJ5" s="235"/>
      <c r="BK5" s="235"/>
      <c r="BL5" s="235"/>
      <c r="BM5" s="235"/>
      <c r="BN5" s="235"/>
      <c r="BO5" s="235"/>
      <c r="BP5" s="235"/>
      <c r="BQ5" s="753" t="s">
        <v>381</v>
      </c>
      <c r="BR5" s="754"/>
      <c r="BS5" s="754"/>
      <c r="BT5" s="754"/>
      <c r="BU5" s="754"/>
      <c r="BV5" s="754"/>
      <c r="BW5" s="754"/>
      <c r="BX5" s="754"/>
      <c r="BY5" s="754"/>
      <c r="BZ5" s="754"/>
      <c r="CA5" s="754"/>
      <c r="CB5" s="754"/>
      <c r="CC5" s="754"/>
      <c r="CD5" s="754"/>
      <c r="CE5" s="754"/>
      <c r="CF5" s="754"/>
      <c r="CG5" s="755"/>
      <c r="CH5" s="730" t="s">
        <v>382</v>
      </c>
      <c r="CI5" s="731"/>
      <c r="CJ5" s="731"/>
      <c r="CK5" s="731"/>
      <c r="CL5" s="732"/>
      <c r="CM5" s="730" t="s">
        <v>383</v>
      </c>
      <c r="CN5" s="731"/>
      <c r="CO5" s="731"/>
      <c r="CP5" s="731"/>
      <c r="CQ5" s="732"/>
      <c r="CR5" s="730" t="s">
        <v>384</v>
      </c>
      <c r="CS5" s="731"/>
      <c r="CT5" s="731"/>
      <c r="CU5" s="731"/>
      <c r="CV5" s="732"/>
      <c r="CW5" s="730" t="s">
        <v>385</v>
      </c>
      <c r="CX5" s="731"/>
      <c r="CY5" s="731"/>
      <c r="CZ5" s="731"/>
      <c r="DA5" s="732"/>
      <c r="DB5" s="730" t="s">
        <v>386</v>
      </c>
      <c r="DC5" s="731"/>
      <c r="DD5" s="731"/>
      <c r="DE5" s="731"/>
      <c r="DF5" s="732"/>
      <c r="DG5" s="736" t="s">
        <v>387</v>
      </c>
      <c r="DH5" s="737"/>
      <c r="DI5" s="737"/>
      <c r="DJ5" s="737"/>
      <c r="DK5" s="738"/>
      <c r="DL5" s="736" t="s">
        <v>388</v>
      </c>
      <c r="DM5" s="737"/>
      <c r="DN5" s="737"/>
      <c r="DO5" s="737"/>
      <c r="DP5" s="738"/>
      <c r="DQ5" s="730" t="s">
        <v>389</v>
      </c>
      <c r="DR5" s="731"/>
      <c r="DS5" s="731"/>
      <c r="DT5" s="731"/>
      <c r="DU5" s="732"/>
      <c r="DV5" s="730" t="s">
        <v>380</v>
      </c>
      <c r="DW5" s="731"/>
      <c r="DX5" s="731"/>
      <c r="DY5" s="731"/>
      <c r="DZ5" s="742"/>
      <c r="EA5" s="236"/>
    </row>
    <row r="6" spans="1:131" s="237"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2">
      <c r="A7" s="238">
        <v>1</v>
      </c>
      <c r="B7" s="744" t="s">
        <v>390</v>
      </c>
      <c r="C7" s="745"/>
      <c r="D7" s="745"/>
      <c r="E7" s="745"/>
      <c r="F7" s="745"/>
      <c r="G7" s="745"/>
      <c r="H7" s="745"/>
      <c r="I7" s="745"/>
      <c r="J7" s="745"/>
      <c r="K7" s="745"/>
      <c r="L7" s="745"/>
      <c r="M7" s="745"/>
      <c r="N7" s="745"/>
      <c r="O7" s="745"/>
      <c r="P7" s="746"/>
      <c r="Q7" s="747">
        <v>56608</v>
      </c>
      <c r="R7" s="748"/>
      <c r="S7" s="748"/>
      <c r="T7" s="748"/>
      <c r="U7" s="748"/>
      <c r="V7" s="748">
        <v>54499</v>
      </c>
      <c r="W7" s="748"/>
      <c r="X7" s="748"/>
      <c r="Y7" s="748"/>
      <c r="Z7" s="748"/>
      <c r="AA7" s="748">
        <f>Q7-V7</f>
        <v>2109</v>
      </c>
      <c r="AB7" s="748"/>
      <c r="AC7" s="748"/>
      <c r="AD7" s="748"/>
      <c r="AE7" s="749"/>
      <c r="AF7" s="750">
        <v>1917</v>
      </c>
      <c r="AG7" s="751"/>
      <c r="AH7" s="751"/>
      <c r="AI7" s="751"/>
      <c r="AJ7" s="752"/>
      <c r="AK7" s="787">
        <v>990</v>
      </c>
      <c r="AL7" s="788"/>
      <c r="AM7" s="788"/>
      <c r="AN7" s="788"/>
      <c r="AO7" s="788"/>
      <c r="AP7" s="788">
        <v>42377</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583</v>
      </c>
      <c r="BT7" s="766"/>
      <c r="BU7" s="766"/>
      <c r="BV7" s="766"/>
      <c r="BW7" s="766"/>
      <c r="BX7" s="766"/>
      <c r="BY7" s="766"/>
      <c r="BZ7" s="766"/>
      <c r="CA7" s="766"/>
      <c r="CB7" s="766"/>
      <c r="CC7" s="766"/>
      <c r="CD7" s="766"/>
      <c r="CE7" s="766"/>
      <c r="CF7" s="766"/>
      <c r="CG7" s="791"/>
      <c r="CH7" s="784">
        <v>0</v>
      </c>
      <c r="CI7" s="785"/>
      <c r="CJ7" s="785"/>
      <c r="CK7" s="785"/>
      <c r="CL7" s="786"/>
      <c r="CM7" s="784">
        <v>93</v>
      </c>
      <c r="CN7" s="785"/>
      <c r="CO7" s="785"/>
      <c r="CP7" s="785"/>
      <c r="CQ7" s="786"/>
      <c r="CR7" s="784">
        <v>35</v>
      </c>
      <c r="CS7" s="785"/>
      <c r="CT7" s="785"/>
      <c r="CU7" s="785"/>
      <c r="CV7" s="786"/>
      <c r="CW7" s="784">
        <v>7</v>
      </c>
      <c r="CX7" s="785"/>
      <c r="CY7" s="785"/>
      <c r="CZ7" s="785"/>
      <c r="DA7" s="786"/>
      <c r="DB7" s="784" t="s">
        <v>582</v>
      </c>
      <c r="DC7" s="785"/>
      <c r="DD7" s="785"/>
      <c r="DE7" s="785"/>
      <c r="DF7" s="786"/>
      <c r="DG7" s="784" t="s">
        <v>582</v>
      </c>
      <c r="DH7" s="785"/>
      <c r="DI7" s="785"/>
      <c r="DJ7" s="785"/>
      <c r="DK7" s="786"/>
      <c r="DL7" s="784" t="s">
        <v>582</v>
      </c>
      <c r="DM7" s="785"/>
      <c r="DN7" s="785"/>
      <c r="DO7" s="785"/>
      <c r="DP7" s="786"/>
      <c r="DQ7" s="784" t="s">
        <v>582</v>
      </c>
      <c r="DR7" s="785"/>
      <c r="DS7" s="785"/>
      <c r="DT7" s="785"/>
      <c r="DU7" s="786"/>
      <c r="DV7" s="765"/>
      <c r="DW7" s="766"/>
      <c r="DX7" s="766"/>
      <c r="DY7" s="766"/>
      <c r="DZ7" s="767"/>
      <c r="EA7" s="236"/>
    </row>
    <row r="8" spans="1:131" s="237" customFormat="1" ht="26.25" customHeight="1" x14ac:dyDescent="0.2">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584</v>
      </c>
      <c r="BT8" s="782"/>
      <c r="BU8" s="782"/>
      <c r="BV8" s="782"/>
      <c r="BW8" s="782"/>
      <c r="BX8" s="782"/>
      <c r="BY8" s="782"/>
      <c r="BZ8" s="782"/>
      <c r="CA8" s="782"/>
      <c r="CB8" s="782"/>
      <c r="CC8" s="782"/>
      <c r="CD8" s="782"/>
      <c r="CE8" s="782"/>
      <c r="CF8" s="782"/>
      <c r="CG8" s="783"/>
      <c r="CH8" s="792">
        <v>3</v>
      </c>
      <c r="CI8" s="793"/>
      <c r="CJ8" s="793"/>
      <c r="CK8" s="793"/>
      <c r="CL8" s="794"/>
      <c r="CM8" s="792">
        <v>156</v>
      </c>
      <c r="CN8" s="793"/>
      <c r="CO8" s="793"/>
      <c r="CP8" s="793"/>
      <c r="CQ8" s="794"/>
      <c r="CR8" s="792">
        <v>5</v>
      </c>
      <c r="CS8" s="793"/>
      <c r="CT8" s="793"/>
      <c r="CU8" s="793"/>
      <c r="CV8" s="794"/>
      <c r="CW8" s="792" t="s">
        <v>582</v>
      </c>
      <c r="CX8" s="793"/>
      <c r="CY8" s="793"/>
      <c r="CZ8" s="793"/>
      <c r="DA8" s="794"/>
      <c r="DB8" s="792" t="s">
        <v>516</v>
      </c>
      <c r="DC8" s="793"/>
      <c r="DD8" s="793"/>
      <c r="DE8" s="793"/>
      <c r="DF8" s="794"/>
      <c r="DG8" s="792" t="s">
        <v>516</v>
      </c>
      <c r="DH8" s="793"/>
      <c r="DI8" s="793"/>
      <c r="DJ8" s="793"/>
      <c r="DK8" s="794"/>
      <c r="DL8" s="792" t="s">
        <v>516</v>
      </c>
      <c r="DM8" s="793"/>
      <c r="DN8" s="793"/>
      <c r="DO8" s="793"/>
      <c r="DP8" s="794"/>
      <c r="DQ8" s="792" t="s">
        <v>516</v>
      </c>
      <c r="DR8" s="793"/>
      <c r="DS8" s="793"/>
      <c r="DT8" s="793"/>
      <c r="DU8" s="794"/>
      <c r="DV8" s="781"/>
      <c r="DW8" s="782"/>
      <c r="DX8" s="782"/>
      <c r="DY8" s="782"/>
      <c r="DZ8" s="795"/>
      <c r="EA8" s="236"/>
    </row>
    <row r="9" spans="1:131" s="237" customFormat="1" ht="26.25" customHeight="1" x14ac:dyDescent="0.2">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585</v>
      </c>
      <c r="BT9" s="782"/>
      <c r="BU9" s="782"/>
      <c r="BV9" s="782"/>
      <c r="BW9" s="782"/>
      <c r="BX9" s="782"/>
      <c r="BY9" s="782"/>
      <c r="BZ9" s="782"/>
      <c r="CA9" s="782"/>
      <c r="CB9" s="782"/>
      <c r="CC9" s="782"/>
      <c r="CD9" s="782"/>
      <c r="CE9" s="782"/>
      <c r="CF9" s="782"/>
      <c r="CG9" s="783"/>
      <c r="CH9" s="792">
        <v>-2</v>
      </c>
      <c r="CI9" s="793"/>
      <c r="CJ9" s="793"/>
      <c r="CK9" s="793"/>
      <c r="CL9" s="794"/>
      <c r="CM9" s="792">
        <v>65</v>
      </c>
      <c r="CN9" s="793"/>
      <c r="CO9" s="793"/>
      <c r="CP9" s="793"/>
      <c r="CQ9" s="794"/>
      <c r="CR9" s="792">
        <v>30</v>
      </c>
      <c r="CS9" s="793"/>
      <c r="CT9" s="793"/>
      <c r="CU9" s="793"/>
      <c r="CV9" s="794"/>
      <c r="CW9" s="792">
        <v>243</v>
      </c>
      <c r="CX9" s="793"/>
      <c r="CY9" s="793"/>
      <c r="CZ9" s="793"/>
      <c r="DA9" s="794"/>
      <c r="DB9" s="792" t="s">
        <v>516</v>
      </c>
      <c r="DC9" s="793"/>
      <c r="DD9" s="793"/>
      <c r="DE9" s="793"/>
      <c r="DF9" s="794"/>
      <c r="DG9" s="792" t="s">
        <v>516</v>
      </c>
      <c r="DH9" s="793"/>
      <c r="DI9" s="793"/>
      <c r="DJ9" s="793"/>
      <c r="DK9" s="794"/>
      <c r="DL9" s="792" t="s">
        <v>516</v>
      </c>
      <c r="DM9" s="793"/>
      <c r="DN9" s="793"/>
      <c r="DO9" s="793"/>
      <c r="DP9" s="794"/>
      <c r="DQ9" s="792" t="s">
        <v>516</v>
      </c>
      <c r="DR9" s="793"/>
      <c r="DS9" s="793"/>
      <c r="DT9" s="793"/>
      <c r="DU9" s="794"/>
      <c r="DV9" s="781"/>
      <c r="DW9" s="782"/>
      <c r="DX9" s="782"/>
      <c r="DY9" s="782"/>
      <c r="DZ9" s="795"/>
      <c r="EA9" s="236"/>
    </row>
    <row r="10" spans="1:131" s="237" customFormat="1" ht="26.25" customHeight="1" x14ac:dyDescent="0.2">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t="s">
        <v>586</v>
      </c>
      <c r="BT10" s="782"/>
      <c r="BU10" s="782"/>
      <c r="BV10" s="782"/>
      <c r="BW10" s="782"/>
      <c r="BX10" s="782"/>
      <c r="BY10" s="782"/>
      <c r="BZ10" s="782"/>
      <c r="CA10" s="782"/>
      <c r="CB10" s="782"/>
      <c r="CC10" s="782"/>
      <c r="CD10" s="782"/>
      <c r="CE10" s="782"/>
      <c r="CF10" s="782"/>
      <c r="CG10" s="783"/>
      <c r="CH10" s="792">
        <v>-12</v>
      </c>
      <c r="CI10" s="793"/>
      <c r="CJ10" s="793"/>
      <c r="CK10" s="793"/>
      <c r="CL10" s="794"/>
      <c r="CM10" s="792">
        <v>684</v>
      </c>
      <c r="CN10" s="793"/>
      <c r="CO10" s="793"/>
      <c r="CP10" s="793"/>
      <c r="CQ10" s="794"/>
      <c r="CR10" s="792">
        <v>8</v>
      </c>
      <c r="CS10" s="793"/>
      <c r="CT10" s="793"/>
      <c r="CU10" s="793"/>
      <c r="CV10" s="794"/>
      <c r="CW10" s="792">
        <v>40</v>
      </c>
      <c r="CX10" s="793"/>
      <c r="CY10" s="793"/>
      <c r="CZ10" s="793"/>
      <c r="DA10" s="794"/>
      <c r="DB10" s="792" t="s">
        <v>516</v>
      </c>
      <c r="DC10" s="793"/>
      <c r="DD10" s="793"/>
      <c r="DE10" s="793"/>
      <c r="DF10" s="794"/>
      <c r="DG10" s="792" t="s">
        <v>516</v>
      </c>
      <c r="DH10" s="793"/>
      <c r="DI10" s="793"/>
      <c r="DJ10" s="793"/>
      <c r="DK10" s="794"/>
      <c r="DL10" s="792" t="s">
        <v>516</v>
      </c>
      <c r="DM10" s="793"/>
      <c r="DN10" s="793"/>
      <c r="DO10" s="793"/>
      <c r="DP10" s="794"/>
      <c r="DQ10" s="792" t="s">
        <v>516</v>
      </c>
      <c r="DR10" s="793"/>
      <c r="DS10" s="793"/>
      <c r="DT10" s="793"/>
      <c r="DU10" s="794"/>
      <c r="DV10" s="781"/>
      <c r="DW10" s="782"/>
      <c r="DX10" s="782"/>
      <c r="DY10" s="782"/>
      <c r="DZ10" s="795"/>
      <c r="EA10" s="236"/>
    </row>
    <row r="11" spans="1:131" s="237" customFormat="1" ht="26.25" customHeight="1" x14ac:dyDescent="0.2">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t="s">
        <v>587</v>
      </c>
      <c r="BT11" s="782"/>
      <c r="BU11" s="782"/>
      <c r="BV11" s="782"/>
      <c r="BW11" s="782"/>
      <c r="BX11" s="782"/>
      <c r="BY11" s="782"/>
      <c r="BZ11" s="782"/>
      <c r="CA11" s="782"/>
      <c r="CB11" s="782"/>
      <c r="CC11" s="782"/>
      <c r="CD11" s="782"/>
      <c r="CE11" s="782"/>
      <c r="CF11" s="782"/>
      <c r="CG11" s="783"/>
      <c r="CH11" s="792">
        <v>-67</v>
      </c>
      <c r="CI11" s="793"/>
      <c r="CJ11" s="793"/>
      <c r="CK11" s="793"/>
      <c r="CL11" s="794"/>
      <c r="CM11" s="792">
        <v>-61</v>
      </c>
      <c r="CN11" s="793"/>
      <c r="CO11" s="793"/>
      <c r="CP11" s="793"/>
      <c r="CQ11" s="794"/>
      <c r="CR11" s="792">
        <v>2</v>
      </c>
      <c r="CS11" s="793"/>
      <c r="CT11" s="793"/>
      <c r="CU11" s="793"/>
      <c r="CV11" s="794"/>
      <c r="CW11" s="792">
        <v>53</v>
      </c>
      <c r="CX11" s="793"/>
      <c r="CY11" s="793"/>
      <c r="CZ11" s="793"/>
      <c r="DA11" s="794"/>
      <c r="DB11" s="792" t="s">
        <v>516</v>
      </c>
      <c r="DC11" s="793"/>
      <c r="DD11" s="793"/>
      <c r="DE11" s="793"/>
      <c r="DF11" s="794"/>
      <c r="DG11" s="792" t="s">
        <v>516</v>
      </c>
      <c r="DH11" s="793"/>
      <c r="DI11" s="793"/>
      <c r="DJ11" s="793"/>
      <c r="DK11" s="794"/>
      <c r="DL11" s="792" t="s">
        <v>516</v>
      </c>
      <c r="DM11" s="793"/>
      <c r="DN11" s="793"/>
      <c r="DO11" s="793"/>
      <c r="DP11" s="794"/>
      <c r="DQ11" s="792" t="s">
        <v>516</v>
      </c>
      <c r="DR11" s="793"/>
      <c r="DS11" s="793"/>
      <c r="DT11" s="793"/>
      <c r="DU11" s="794"/>
      <c r="DV11" s="781"/>
      <c r="DW11" s="782"/>
      <c r="DX11" s="782"/>
      <c r="DY11" s="782"/>
      <c r="DZ11" s="795"/>
      <c r="EA11" s="236"/>
    </row>
    <row r="12" spans="1:131" s="237" customFormat="1" ht="26.25" customHeight="1" x14ac:dyDescent="0.2">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t="s">
        <v>596</v>
      </c>
      <c r="BS12" s="781" t="s">
        <v>588</v>
      </c>
      <c r="BT12" s="782"/>
      <c r="BU12" s="782"/>
      <c r="BV12" s="782"/>
      <c r="BW12" s="782"/>
      <c r="BX12" s="782"/>
      <c r="BY12" s="782"/>
      <c r="BZ12" s="782"/>
      <c r="CA12" s="782"/>
      <c r="CB12" s="782"/>
      <c r="CC12" s="782"/>
      <c r="CD12" s="782"/>
      <c r="CE12" s="782"/>
      <c r="CF12" s="782"/>
      <c r="CG12" s="783"/>
      <c r="CH12" s="792">
        <v>-4</v>
      </c>
      <c r="CI12" s="793"/>
      <c r="CJ12" s="793"/>
      <c r="CK12" s="793"/>
      <c r="CL12" s="794"/>
      <c r="CM12" s="792">
        <v>515</v>
      </c>
      <c r="CN12" s="793"/>
      <c r="CO12" s="793"/>
      <c r="CP12" s="793"/>
      <c r="CQ12" s="794"/>
      <c r="CR12" s="792">
        <v>10</v>
      </c>
      <c r="CS12" s="793"/>
      <c r="CT12" s="793"/>
      <c r="CU12" s="793"/>
      <c r="CV12" s="794"/>
      <c r="CW12" s="792" t="s">
        <v>582</v>
      </c>
      <c r="CX12" s="793"/>
      <c r="CY12" s="793"/>
      <c r="CZ12" s="793"/>
      <c r="DA12" s="794"/>
      <c r="DB12" s="792" t="s">
        <v>516</v>
      </c>
      <c r="DC12" s="793"/>
      <c r="DD12" s="793"/>
      <c r="DE12" s="793"/>
      <c r="DF12" s="794"/>
      <c r="DG12" s="792" t="s">
        <v>516</v>
      </c>
      <c r="DH12" s="793"/>
      <c r="DI12" s="793"/>
      <c r="DJ12" s="793"/>
      <c r="DK12" s="794"/>
      <c r="DL12" s="792" t="s">
        <v>516</v>
      </c>
      <c r="DM12" s="793"/>
      <c r="DN12" s="793"/>
      <c r="DO12" s="793"/>
      <c r="DP12" s="794"/>
      <c r="DQ12" s="792" t="s">
        <v>516</v>
      </c>
      <c r="DR12" s="793"/>
      <c r="DS12" s="793"/>
      <c r="DT12" s="793"/>
      <c r="DU12" s="794"/>
      <c r="DV12" s="781"/>
      <c r="DW12" s="782"/>
      <c r="DX12" s="782"/>
      <c r="DY12" s="782"/>
      <c r="DZ12" s="795"/>
      <c r="EA12" s="236"/>
    </row>
    <row r="13" spans="1:131" s="237" customFormat="1" ht="26.25" customHeight="1" x14ac:dyDescent="0.2">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t="s">
        <v>589</v>
      </c>
      <c r="BT13" s="782"/>
      <c r="BU13" s="782"/>
      <c r="BV13" s="782"/>
      <c r="BW13" s="782"/>
      <c r="BX13" s="782"/>
      <c r="BY13" s="782"/>
      <c r="BZ13" s="782"/>
      <c r="CA13" s="782"/>
      <c r="CB13" s="782"/>
      <c r="CC13" s="782"/>
      <c r="CD13" s="782"/>
      <c r="CE13" s="782"/>
      <c r="CF13" s="782"/>
      <c r="CG13" s="783"/>
      <c r="CH13" s="792">
        <v>38</v>
      </c>
      <c r="CI13" s="793"/>
      <c r="CJ13" s="793"/>
      <c r="CK13" s="793"/>
      <c r="CL13" s="794"/>
      <c r="CM13" s="792">
        <v>2545</v>
      </c>
      <c r="CN13" s="793"/>
      <c r="CO13" s="793"/>
      <c r="CP13" s="793"/>
      <c r="CQ13" s="794"/>
      <c r="CR13" s="792">
        <v>1210</v>
      </c>
      <c r="CS13" s="793"/>
      <c r="CT13" s="793"/>
      <c r="CU13" s="793"/>
      <c r="CV13" s="794"/>
      <c r="CW13" s="792" t="s">
        <v>582</v>
      </c>
      <c r="CX13" s="793"/>
      <c r="CY13" s="793"/>
      <c r="CZ13" s="793"/>
      <c r="DA13" s="794"/>
      <c r="DB13" s="792" t="s">
        <v>516</v>
      </c>
      <c r="DC13" s="793"/>
      <c r="DD13" s="793"/>
      <c r="DE13" s="793"/>
      <c r="DF13" s="794"/>
      <c r="DG13" s="792" t="s">
        <v>516</v>
      </c>
      <c r="DH13" s="793"/>
      <c r="DI13" s="793"/>
      <c r="DJ13" s="793"/>
      <c r="DK13" s="794"/>
      <c r="DL13" s="792" t="s">
        <v>516</v>
      </c>
      <c r="DM13" s="793"/>
      <c r="DN13" s="793"/>
      <c r="DO13" s="793"/>
      <c r="DP13" s="794"/>
      <c r="DQ13" s="792" t="s">
        <v>516</v>
      </c>
      <c r="DR13" s="793"/>
      <c r="DS13" s="793"/>
      <c r="DT13" s="793"/>
      <c r="DU13" s="794"/>
      <c r="DV13" s="781"/>
      <c r="DW13" s="782"/>
      <c r="DX13" s="782"/>
      <c r="DY13" s="782"/>
      <c r="DZ13" s="795"/>
      <c r="EA13" s="236"/>
    </row>
    <row r="14" spans="1:131" s="237" customFormat="1" ht="26.25" customHeight="1" x14ac:dyDescent="0.2">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t="s">
        <v>590</v>
      </c>
      <c r="BT14" s="782"/>
      <c r="BU14" s="782"/>
      <c r="BV14" s="782"/>
      <c r="BW14" s="782"/>
      <c r="BX14" s="782"/>
      <c r="BY14" s="782"/>
      <c r="BZ14" s="782"/>
      <c r="CA14" s="782"/>
      <c r="CB14" s="782"/>
      <c r="CC14" s="782"/>
      <c r="CD14" s="782"/>
      <c r="CE14" s="782"/>
      <c r="CF14" s="782"/>
      <c r="CG14" s="783"/>
      <c r="CH14" s="792">
        <v>1</v>
      </c>
      <c r="CI14" s="793"/>
      <c r="CJ14" s="793"/>
      <c r="CK14" s="793"/>
      <c r="CL14" s="794"/>
      <c r="CM14" s="792">
        <v>11880</v>
      </c>
      <c r="CN14" s="793"/>
      <c r="CO14" s="793"/>
      <c r="CP14" s="793"/>
      <c r="CQ14" s="794"/>
      <c r="CR14" s="792">
        <v>0</v>
      </c>
      <c r="CS14" s="793"/>
      <c r="CT14" s="793"/>
      <c r="CU14" s="793"/>
      <c r="CV14" s="794"/>
      <c r="CW14" s="792">
        <v>0</v>
      </c>
      <c r="CX14" s="793"/>
      <c r="CY14" s="793"/>
      <c r="CZ14" s="793"/>
      <c r="DA14" s="794"/>
      <c r="DB14" s="792" t="s">
        <v>516</v>
      </c>
      <c r="DC14" s="793"/>
      <c r="DD14" s="793"/>
      <c r="DE14" s="793"/>
      <c r="DF14" s="794"/>
      <c r="DG14" s="792" t="s">
        <v>516</v>
      </c>
      <c r="DH14" s="793"/>
      <c r="DI14" s="793"/>
      <c r="DJ14" s="793"/>
      <c r="DK14" s="794"/>
      <c r="DL14" s="792" t="s">
        <v>516</v>
      </c>
      <c r="DM14" s="793"/>
      <c r="DN14" s="793"/>
      <c r="DO14" s="793"/>
      <c r="DP14" s="794"/>
      <c r="DQ14" s="792" t="s">
        <v>516</v>
      </c>
      <c r="DR14" s="793"/>
      <c r="DS14" s="793"/>
      <c r="DT14" s="793"/>
      <c r="DU14" s="794"/>
      <c r="DV14" s="781"/>
      <c r="DW14" s="782"/>
      <c r="DX14" s="782"/>
      <c r="DY14" s="782"/>
      <c r="DZ14" s="795"/>
      <c r="EA14" s="236"/>
    </row>
    <row r="15" spans="1:131" s="237" customFormat="1" ht="26.25" customHeight="1" x14ac:dyDescent="0.2">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2">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2">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2">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2">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2">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5">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2">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391</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5">
      <c r="A23" s="242" t="s">
        <v>392</v>
      </c>
      <c r="B23" s="799" t="s">
        <v>393</v>
      </c>
      <c r="C23" s="800"/>
      <c r="D23" s="800"/>
      <c r="E23" s="800"/>
      <c r="F23" s="800"/>
      <c r="G23" s="800"/>
      <c r="H23" s="800"/>
      <c r="I23" s="800"/>
      <c r="J23" s="800"/>
      <c r="K23" s="800"/>
      <c r="L23" s="800"/>
      <c r="M23" s="800"/>
      <c r="N23" s="800"/>
      <c r="O23" s="800"/>
      <c r="P23" s="801"/>
      <c r="Q23" s="802">
        <f>SUM(Q7:U22)</f>
        <v>56608</v>
      </c>
      <c r="R23" s="803"/>
      <c r="S23" s="803"/>
      <c r="T23" s="803"/>
      <c r="U23" s="803"/>
      <c r="V23" s="803">
        <f>SUM(V7:Z22)</f>
        <v>54499</v>
      </c>
      <c r="W23" s="803"/>
      <c r="X23" s="803"/>
      <c r="Y23" s="803"/>
      <c r="Z23" s="803"/>
      <c r="AA23" s="803">
        <f>SUM(AA7:AE22)</f>
        <v>2109</v>
      </c>
      <c r="AB23" s="803"/>
      <c r="AC23" s="803"/>
      <c r="AD23" s="803"/>
      <c r="AE23" s="804"/>
      <c r="AF23" s="805">
        <v>1917</v>
      </c>
      <c r="AG23" s="803"/>
      <c r="AH23" s="803"/>
      <c r="AI23" s="803"/>
      <c r="AJ23" s="806"/>
      <c r="AK23" s="807"/>
      <c r="AL23" s="808"/>
      <c r="AM23" s="808"/>
      <c r="AN23" s="808"/>
      <c r="AO23" s="808"/>
      <c r="AP23" s="803">
        <f>SUM(AP7:AT22)</f>
        <v>42377</v>
      </c>
      <c r="AQ23" s="803"/>
      <c r="AR23" s="803"/>
      <c r="AS23" s="803"/>
      <c r="AT23" s="803"/>
      <c r="AU23" s="809"/>
      <c r="AV23" s="809"/>
      <c r="AW23" s="809"/>
      <c r="AX23" s="809"/>
      <c r="AY23" s="810"/>
      <c r="AZ23" s="818" t="s">
        <v>131</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2">
      <c r="A24" s="817" t="s">
        <v>394</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5">
      <c r="A25" s="762" t="s">
        <v>395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2">
      <c r="A26" s="753" t="s">
        <v>373</v>
      </c>
      <c r="B26" s="754"/>
      <c r="C26" s="754"/>
      <c r="D26" s="754"/>
      <c r="E26" s="754"/>
      <c r="F26" s="754"/>
      <c r="G26" s="754"/>
      <c r="H26" s="754"/>
      <c r="I26" s="754"/>
      <c r="J26" s="754"/>
      <c r="K26" s="754"/>
      <c r="L26" s="754"/>
      <c r="M26" s="754"/>
      <c r="N26" s="754"/>
      <c r="O26" s="754"/>
      <c r="P26" s="755"/>
      <c r="Q26" s="730" t="s">
        <v>396</v>
      </c>
      <c r="R26" s="731"/>
      <c r="S26" s="731"/>
      <c r="T26" s="731"/>
      <c r="U26" s="732"/>
      <c r="V26" s="730" t="s">
        <v>397</v>
      </c>
      <c r="W26" s="731"/>
      <c r="X26" s="731"/>
      <c r="Y26" s="731"/>
      <c r="Z26" s="732"/>
      <c r="AA26" s="730" t="s">
        <v>398</v>
      </c>
      <c r="AB26" s="731"/>
      <c r="AC26" s="731"/>
      <c r="AD26" s="731"/>
      <c r="AE26" s="731"/>
      <c r="AF26" s="821" t="s">
        <v>399</v>
      </c>
      <c r="AG26" s="822"/>
      <c r="AH26" s="822"/>
      <c r="AI26" s="822"/>
      <c r="AJ26" s="823"/>
      <c r="AK26" s="731" t="s">
        <v>400</v>
      </c>
      <c r="AL26" s="731"/>
      <c r="AM26" s="731"/>
      <c r="AN26" s="731"/>
      <c r="AO26" s="732"/>
      <c r="AP26" s="730" t="s">
        <v>401</v>
      </c>
      <c r="AQ26" s="731"/>
      <c r="AR26" s="731"/>
      <c r="AS26" s="731"/>
      <c r="AT26" s="732"/>
      <c r="AU26" s="730" t="s">
        <v>402</v>
      </c>
      <c r="AV26" s="731"/>
      <c r="AW26" s="731"/>
      <c r="AX26" s="731"/>
      <c r="AY26" s="732"/>
      <c r="AZ26" s="730" t="s">
        <v>403</v>
      </c>
      <c r="BA26" s="731"/>
      <c r="BB26" s="731"/>
      <c r="BC26" s="731"/>
      <c r="BD26" s="732"/>
      <c r="BE26" s="730" t="s">
        <v>380</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2">
      <c r="A28" s="244">
        <v>1</v>
      </c>
      <c r="B28" s="744" t="s">
        <v>404</v>
      </c>
      <c r="C28" s="745"/>
      <c r="D28" s="745"/>
      <c r="E28" s="745"/>
      <c r="F28" s="745"/>
      <c r="G28" s="745"/>
      <c r="H28" s="745"/>
      <c r="I28" s="745"/>
      <c r="J28" s="745"/>
      <c r="K28" s="745"/>
      <c r="L28" s="745"/>
      <c r="M28" s="745"/>
      <c r="N28" s="745"/>
      <c r="O28" s="745"/>
      <c r="P28" s="746"/>
      <c r="Q28" s="831">
        <v>18666</v>
      </c>
      <c r="R28" s="832"/>
      <c r="S28" s="832"/>
      <c r="T28" s="832"/>
      <c r="U28" s="832"/>
      <c r="V28" s="832">
        <v>18083</v>
      </c>
      <c r="W28" s="832"/>
      <c r="X28" s="832"/>
      <c r="Y28" s="832"/>
      <c r="Z28" s="832"/>
      <c r="AA28" s="832">
        <f>Q28-V28</f>
        <v>583</v>
      </c>
      <c r="AB28" s="832"/>
      <c r="AC28" s="832"/>
      <c r="AD28" s="832"/>
      <c r="AE28" s="833"/>
      <c r="AF28" s="834">
        <v>583</v>
      </c>
      <c r="AG28" s="832"/>
      <c r="AH28" s="832"/>
      <c r="AI28" s="832"/>
      <c r="AJ28" s="835"/>
      <c r="AK28" s="836">
        <v>37</v>
      </c>
      <c r="AL28" s="827"/>
      <c r="AM28" s="827"/>
      <c r="AN28" s="827"/>
      <c r="AO28" s="827"/>
      <c r="AP28" s="827" t="s">
        <v>581</v>
      </c>
      <c r="AQ28" s="827"/>
      <c r="AR28" s="827"/>
      <c r="AS28" s="827"/>
      <c r="AT28" s="827"/>
      <c r="AU28" s="827" t="s">
        <v>581</v>
      </c>
      <c r="AV28" s="827"/>
      <c r="AW28" s="827"/>
      <c r="AX28" s="827"/>
      <c r="AY28" s="827"/>
      <c r="AZ28" s="828" t="s">
        <v>581</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2">
      <c r="A29" s="244">
        <v>2</v>
      </c>
      <c r="B29" s="768" t="s">
        <v>405</v>
      </c>
      <c r="C29" s="769"/>
      <c r="D29" s="769"/>
      <c r="E29" s="769"/>
      <c r="F29" s="769"/>
      <c r="G29" s="769"/>
      <c r="H29" s="769"/>
      <c r="I29" s="769"/>
      <c r="J29" s="769"/>
      <c r="K29" s="769"/>
      <c r="L29" s="769"/>
      <c r="M29" s="769"/>
      <c r="N29" s="769"/>
      <c r="O29" s="769"/>
      <c r="P29" s="770"/>
      <c r="Q29" s="771">
        <v>12415</v>
      </c>
      <c r="R29" s="772"/>
      <c r="S29" s="772"/>
      <c r="T29" s="772"/>
      <c r="U29" s="772"/>
      <c r="V29" s="772">
        <v>11760</v>
      </c>
      <c r="W29" s="772"/>
      <c r="X29" s="772"/>
      <c r="Y29" s="772"/>
      <c r="Z29" s="772"/>
      <c r="AA29" s="772">
        <f>Q29-V29</f>
        <v>655</v>
      </c>
      <c r="AB29" s="772"/>
      <c r="AC29" s="772"/>
      <c r="AD29" s="772"/>
      <c r="AE29" s="773"/>
      <c r="AF29" s="774">
        <v>655</v>
      </c>
      <c r="AG29" s="775"/>
      <c r="AH29" s="775"/>
      <c r="AI29" s="775"/>
      <c r="AJ29" s="776"/>
      <c r="AK29" s="839">
        <v>1039</v>
      </c>
      <c r="AL29" s="840"/>
      <c r="AM29" s="840"/>
      <c r="AN29" s="840"/>
      <c r="AO29" s="840"/>
      <c r="AP29" s="840" t="s">
        <v>581</v>
      </c>
      <c r="AQ29" s="840"/>
      <c r="AR29" s="840"/>
      <c r="AS29" s="840"/>
      <c r="AT29" s="840"/>
      <c r="AU29" s="840" t="s">
        <v>581</v>
      </c>
      <c r="AV29" s="840"/>
      <c r="AW29" s="840"/>
      <c r="AX29" s="840"/>
      <c r="AY29" s="840"/>
      <c r="AZ29" s="841" t="s">
        <v>581</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2">
      <c r="A30" s="244">
        <v>3</v>
      </c>
      <c r="B30" s="768" t="s">
        <v>406</v>
      </c>
      <c r="C30" s="769"/>
      <c r="D30" s="769"/>
      <c r="E30" s="769"/>
      <c r="F30" s="769"/>
      <c r="G30" s="769"/>
      <c r="H30" s="769"/>
      <c r="I30" s="769"/>
      <c r="J30" s="769"/>
      <c r="K30" s="769"/>
      <c r="L30" s="769"/>
      <c r="M30" s="769"/>
      <c r="N30" s="769"/>
      <c r="O30" s="769"/>
      <c r="P30" s="770"/>
      <c r="Q30" s="771">
        <v>41</v>
      </c>
      <c r="R30" s="772"/>
      <c r="S30" s="772"/>
      <c r="T30" s="772"/>
      <c r="U30" s="772"/>
      <c r="V30" s="772">
        <v>4</v>
      </c>
      <c r="W30" s="772"/>
      <c r="X30" s="772"/>
      <c r="Y30" s="772"/>
      <c r="Z30" s="772"/>
      <c r="AA30" s="772">
        <v>38</v>
      </c>
      <c r="AB30" s="772"/>
      <c r="AC30" s="772"/>
      <c r="AD30" s="772"/>
      <c r="AE30" s="773"/>
      <c r="AF30" s="774">
        <v>38</v>
      </c>
      <c r="AG30" s="775"/>
      <c r="AH30" s="775"/>
      <c r="AI30" s="775"/>
      <c r="AJ30" s="776"/>
      <c r="AK30" s="839" t="s">
        <v>581</v>
      </c>
      <c r="AL30" s="840"/>
      <c r="AM30" s="840"/>
      <c r="AN30" s="840"/>
      <c r="AO30" s="840"/>
      <c r="AP30" s="840" t="s">
        <v>581</v>
      </c>
      <c r="AQ30" s="840"/>
      <c r="AR30" s="840"/>
      <c r="AS30" s="840"/>
      <c r="AT30" s="840"/>
      <c r="AU30" s="840" t="s">
        <v>581</v>
      </c>
      <c r="AV30" s="840"/>
      <c r="AW30" s="840"/>
      <c r="AX30" s="840"/>
      <c r="AY30" s="840"/>
      <c r="AZ30" s="841" t="s">
        <v>581</v>
      </c>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2">
      <c r="A31" s="244">
        <v>4</v>
      </c>
      <c r="B31" s="768" t="s">
        <v>407</v>
      </c>
      <c r="C31" s="769"/>
      <c r="D31" s="769"/>
      <c r="E31" s="769"/>
      <c r="F31" s="769"/>
      <c r="G31" s="769"/>
      <c r="H31" s="769"/>
      <c r="I31" s="769"/>
      <c r="J31" s="769"/>
      <c r="K31" s="769"/>
      <c r="L31" s="769"/>
      <c r="M31" s="769"/>
      <c r="N31" s="769"/>
      <c r="O31" s="769"/>
      <c r="P31" s="770"/>
      <c r="Q31" s="771">
        <v>22</v>
      </c>
      <c r="R31" s="772"/>
      <c r="S31" s="772"/>
      <c r="T31" s="772"/>
      <c r="U31" s="772"/>
      <c r="V31" s="772">
        <v>9</v>
      </c>
      <c r="W31" s="772"/>
      <c r="X31" s="772"/>
      <c r="Y31" s="772"/>
      <c r="Z31" s="772"/>
      <c r="AA31" s="772">
        <f>Q31-V31</f>
        <v>13</v>
      </c>
      <c r="AB31" s="772"/>
      <c r="AC31" s="772"/>
      <c r="AD31" s="772"/>
      <c r="AE31" s="773"/>
      <c r="AF31" s="774">
        <v>13</v>
      </c>
      <c r="AG31" s="775"/>
      <c r="AH31" s="775"/>
      <c r="AI31" s="775"/>
      <c r="AJ31" s="776"/>
      <c r="AK31" s="839" t="s">
        <v>581</v>
      </c>
      <c r="AL31" s="840"/>
      <c r="AM31" s="840"/>
      <c r="AN31" s="840"/>
      <c r="AO31" s="840"/>
      <c r="AP31" s="840" t="s">
        <v>581</v>
      </c>
      <c r="AQ31" s="840"/>
      <c r="AR31" s="840"/>
      <c r="AS31" s="840"/>
      <c r="AT31" s="840"/>
      <c r="AU31" s="840" t="s">
        <v>581</v>
      </c>
      <c r="AV31" s="840"/>
      <c r="AW31" s="840"/>
      <c r="AX31" s="840"/>
      <c r="AY31" s="840"/>
      <c r="AZ31" s="841" t="s">
        <v>581</v>
      </c>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2">
      <c r="A32" s="244">
        <v>5</v>
      </c>
      <c r="B32" s="768" t="s">
        <v>408</v>
      </c>
      <c r="C32" s="769"/>
      <c r="D32" s="769"/>
      <c r="E32" s="769"/>
      <c r="F32" s="769"/>
      <c r="G32" s="769"/>
      <c r="H32" s="769"/>
      <c r="I32" s="769"/>
      <c r="J32" s="769"/>
      <c r="K32" s="769"/>
      <c r="L32" s="769"/>
      <c r="M32" s="769"/>
      <c r="N32" s="769"/>
      <c r="O32" s="769"/>
      <c r="P32" s="770"/>
      <c r="Q32" s="771">
        <v>11671</v>
      </c>
      <c r="R32" s="772"/>
      <c r="S32" s="772"/>
      <c r="T32" s="772"/>
      <c r="U32" s="772"/>
      <c r="V32" s="772">
        <v>11373</v>
      </c>
      <c r="W32" s="772"/>
      <c r="X32" s="772"/>
      <c r="Y32" s="772"/>
      <c r="Z32" s="772"/>
      <c r="AA32" s="772">
        <f>Q32-V32</f>
        <v>298</v>
      </c>
      <c r="AB32" s="772"/>
      <c r="AC32" s="772"/>
      <c r="AD32" s="772"/>
      <c r="AE32" s="773"/>
      <c r="AF32" s="774">
        <v>290</v>
      </c>
      <c r="AG32" s="775"/>
      <c r="AH32" s="775"/>
      <c r="AI32" s="775"/>
      <c r="AJ32" s="776"/>
      <c r="AK32" s="839">
        <v>1743</v>
      </c>
      <c r="AL32" s="840"/>
      <c r="AM32" s="840"/>
      <c r="AN32" s="840"/>
      <c r="AO32" s="840"/>
      <c r="AP32" s="840" t="s">
        <v>581</v>
      </c>
      <c r="AQ32" s="840"/>
      <c r="AR32" s="840"/>
      <c r="AS32" s="840"/>
      <c r="AT32" s="840"/>
      <c r="AU32" s="840" t="s">
        <v>581</v>
      </c>
      <c r="AV32" s="840"/>
      <c r="AW32" s="840"/>
      <c r="AX32" s="840"/>
      <c r="AY32" s="840"/>
      <c r="AZ32" s="841" t="s">
        <v>581</v>
      </c>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2">
      <c r="A33" s="244">
        <v>6</v>
      </c>
      <c r="B33" s="768" t="s">
        <v>409</v>
      </c>
      <c r="C33" s="769"/>
      <c r="D33" s="769"/>
      <c r="E33" s="769"/>
      <c r="F33" s="769"/>
      <c r="G33" s="769"/>
      <c r="H33" s="769"/>
      <c r="I33" s="769"/>
      <c r="J33" s="769"/>
      <c r="K33" s="769"/>
      <c r="L33" s="769"/>
      <c r="M33" s="769"/>
      <c r="N33" s="769"/>
      <c r="O33" s="769"/>
      <c r="P33" s="770"/>
      <c r="Q33" s="771">
        <v>1987</v>
      </c>
      <c r="R33" s="772"/>
      <c r="S33" s="772"/>
      <c r="T33" s="772"/>
      <c r="U33" s="772"/>
      <c r="V33" s="772">
        <v>1943</v>
      </c>
      <c r="W33" s="772"/>
      <c r="X33" s="772"/>
      <c r="Y33" s="772"/>
      <c r="Z33" s="772"/>
      <c r="AA33" s="772">
        <f>Q33-V33</f>
        <v>44</v>
      </c>
      <c r="AB33" s="772"/>
      <c r="AC33" s="772"/>
      <c r="AD33" s="772"/>
      <c r="AE33" s="773"/>
      <c r="AF33" s="774">
        <v>44</v>
      </c>
      <c r="AG33" s="775"/>
      <c r="AH33" s="775"/>
      <c r="AI33" s="775"/>
      <c r="AJ33" s="776"/>
      <c r="AK33" s="839">
        <v>472</v>
      </c>
      <c r="AL33" s="840"/>
      <c r="AM33" s="840"/>
      <c r="AN33" s="840"/>
      <c r="AO33" s="840"/>
      <c r="AP33" s="840" t="s">
        <v>581</v>
      </c>
      <c r="AQ33" s="840"/>
      <c r="AR33" s="840"/>
      <c r="AS33" s="840"/>
      <c r="AT33" s="840"/>
      <c r="AU33" s="840" t="s">
        <v>581</v>
      </c>
      <c r="AV33" s="840"/>
      <c r="AW33" s="840"/>
      <c r="AX33" s="840"/>
      <c r="AY33" s="840"/>
      <c r="AZ33" s="841" t="s">
        <v>581</v>
      </c>
      <c r="BA33" s="841"/>
      <c r="BB33" s="841"/>
      <c r="BC33" s="841"/>
      <c r="BD33" s="841"/>
      <c r="BE33" s="837"/>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2">
      <c r="A34" s="244">
        <v>7</v>
      </c>
      <c r="B34" s="768" t="s">
        <v>410</v>
      </c>
      <c r="C34" s="769"/>
      <c r="D34" s="769"/>
      <c r="E34" s="769"/>
      <c r="F34" s="769"/>
      <c r="G34" s="769"/>
      <c r="H34" s="769"/>
      <c r="I34" s="769"/>
      <c r="J34" s="769"/>
      <c r="K34" s="769"/>
      <c r="L34" s="769"/>
      <c r="M34" s="769"/>
      <c r="N34" s="769"/>
      <c r="O34" s="769"/>
      <c r="P34" s="770"/>
      <c r="Q34" s="771">
        <v>2126</v>
      </c>
      <c r="R34" s="772"/>
      <c r="S34" s="772"/>
      <c r="T34" s="772"/>
      <c r="U34" s="772"/>
      <c r="V34" s="772">
        <v>1748</v>
      </c>
      <c r="W34" s="772"/>
      <c r="X34" s="772"/>
      <c r="Y34" s="772"/>
      <c r="Z34" s="772"/>
      <c r="AA34" s="772">
        <f>Q34-V34</f>
        <v>378</v>
      </c>
      <c r="AB34" s="772"/>
      <c r="AC34" s="772"/>
      <c r="AD34" s="772"/>
      <c r="AE34" s="773"/>
      <c r="AF34" s="774">
        <v>1869</v>
      </c>
      <c r="AG34" s="775"/>
      <c r="AH34" s="775"/>
      <c r="AI34" s="775"/>
      <c r="AJ34" s="776"/>
      <c r="AK34" s="839">
        <v>45</v>
      </c>
      <c r="AL34" s="840"/>
      <c r="AM34" s="840"/>
      <c r="AN34" s="840"/>
      <c r="AO34" s="840"/>
      <c r="AP34" s="840">
        <v>7857</v>
      </c>
      <c r="AQ34" s="840"/>
      <c r="AR34" s="840"/>
      <c r="AS34" s="840"/>
      <c r="AT34" s="840"/>
      <c r="AU34" s="840">
        <v>47</v>
      </c>
      <c r="AV34" s="840"/>
      <c r="AW34" s="840"/>
      <c r="AX34" s="840"/>
      <c r="AY34" s="840"/>
      <c r="AZ34" s="841" t="s">
        <v>581</v>
      </c>
      <c r="BA34" s="841"/>
      <c r="BB34" s="841"/>
      <c r="BC34" s="841"/>
      <c r="BD34" s="841"/>
      <c r="BE34" s="837" t="s">
        <v>411</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2">
      <c r="A35" s="244">
        <v>8</v>
      </c>
      <c r="B35" s="768" t="s">
        <v>412</v>
      </c>
      <c r="C35" s="769"/>
      <c r="D35" s="769"/>
      <c r="E35" s="769"/>
      <c r="F35" s="769"/>
      <c r="G35" s="769"/>
      <c r="H35" s="769"/>
      <c r="I35" s="769"/>
      <c r="J35" s="769"/>
      <c r="K35" s="769"/>
      <c r="L35" s="769"/>
      <c r="M35" s="769"/>
      <c r="N35" s="769"/>
      <c r="O35" s="769"/>
      <c r="P35" s="770"/>
      <c r="Q35" s="771">
        <v>141</v>
      </c>
      <c r="R35" s="772"/>
      <c r="S35" s="772"/>
      <c r="T35" s="772"/>
      <c r="U35" s="772"/>
      <c r="V35" s="772">
        <v>106</v>
      </c>
      <c r="W35" s="772"/>
      <c r="X35" s="772"/>
      <c r="Y35" s="772"/>
      <c r="Z35" s="772"/>
      <c r="AA35" s="772">
        <v>34</v>
      </c>
      <c r="AB35" s="772"/>
      <c r="AC35" s="772"/>
      <c r="AD35" s="772"/>
      <c r="AE35" s="773"/>
      <c r="AF35" s="774">
        <v>668</v>
      </c>
      <c r="AG35" s="775"/>
      <c r="AH35" s="775"/>
      <c r="AI35" s="775"/>
      <c r="AJ35" s="776"/>
      <c r="AK35" s="839" t="s">
        <v>581</v>
      </c>
      <c r="AL35" s="840"/>
      <c r="AM35" s="840"/>
      <c r="AN35" s="840"/>
      <c r="AO35" s="840"/>
      <c r="AP35" s="840" t="s">
        <v>581</v>
      </c>
      <c r="AQ35" s="840"/>
      <c r="AR35" s="840"/>
      <c r="AS35" s="840"/>
      <c r="AT35" s="840"/>
      <c r="AU35" s="840" t="s">
        <v>581</v>
      </c>
      <c r="AV35" s="840"/>
      <c r="AW35" s="840"/>
      <c r="AX35" s="840"/>
      <c r="AY35" s="840"/>
      <c r="AZ35" s="841" t="s">
        <v>581</v>
      </c>
      <c r="BA35" s="841"/>
      <c r="BB35" s="841"/>
      <c r="BC35" s="841"/>
      <c r="BD35" s="841"/>
      <c r="BE35" s="837" t="s">
        <v>411</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2">
      <c r="A36" s="244">
        <v>9</v>
      </c>
      <c r="B36" s="768" t="s">
        <v>413</v>
      </c>
      <c r="C36" s="769"/>
      <c r="D36" s="769"/>
      <c r="E36" s="769"/>
      <c r="F36" s="769"/>
      <c r="G36" s="769"/>
      <c r="H36" s="769"/>
      <c r="I36" s="769"/>
      <c r="J36" s="769"/>
      <c r="K36" s="769"/>
      <c r="L36" s="769"/>
      <c r="M36" s="769"/>
      <c r="N36" s="769"/>
      <c r="O36" s="769"/>
      <c r="P36" s="770"/>
      <c r="Q36" s="771">
        <v>2992</v>
      </c>
      <c r="R36" s="772"/>
      <c r="S36" s="772"/>
      <c r="T36" s="772"/>
      <c r="U36" s="772"/>
      <c r="V36" s="772">
        <v>2808</v>
      </c>
      <c r="W36" s="772"/>
      <c r="X36" s="772"/>
      <c r="Y36" s="772"/>
      <c r="Z36" s="772"/>
      <c r="AA36" s="772">
        <f>Q36-V36</f>
        <v>184</v>
      </c>
      <c r="AB36" s="772"/>
      <c r="AC36" s="772"/>
      <c r="AD36" s="772"/>
      <c r="AE36" s="773"/>
      <c r="AF36" s="774">
        <v>1130</v>
      </c>
      <c r="AG36" s="775"/>
      <c r="AH36" s="775"/>
      <c r="AI36" s="775"/>
      <c r="AJ36" s="776"/>
      <c r="AK36" s="839">
        <v>1038</v>
      </c>
      <c r="AL36" s="840"/>
      <c r="AM36" s="840"/>
      <c r="AN36" s="840"/>
      <c r="AO36" s="840"/>
      <c r="AP36" s="840">
        <v>25227</v>
      </c>
      <c r="AQ36" s="840"/>
      <c r="AR36" s="840"/>
      <c r="AS36" s="840"/>
      <c r="AT36" s="840"/>
      <c r="AU36" s="840">
        <v>13269</v>
      </c>
      <c r="AV36" s="840"/>
      <c r="AW36" s="840"/>
      <c r="AX36" s="840"/>
      <c r="AY36" s="840"/>
      <c r="AZ36" s="841" t="s">
        <v>581</v>
      </c>
      <c r="BA36" s="841"/>
      <c r="BB36" s="841"/>
      <c r="BC36" s="841"/>
      <c r="BD36" s="841"/>
      <c r="BE36" s="837" t="s">
        <v>411</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2">
      <c r="A37" s="244">
        <v>10</v>
      </c>
      <c r="B37" s="768" t="s">
        <v>414</v>
      </c>
      <c r="C37" s="769"/>
      <c r="D37" s="769"/>
      <c r="E37" s="769"/>
      <c r="F37" s="769"/>
      <c r="G37" s="769"/>
      <c r="H37" s="769"/>
      <c r="I37" s="769"/>
      <c r="J37" s="769"/>
      <c r="K37" s="769"/>
      <c r="L37" s="769"/>
      <c r="M37" s="769"/>
      <c r="N37" s="769"/>
      <c r="O37" s="769"/>
      <c r="P37" s="770"/>
      <c r="Q37" s="771">
        <v>28</v>
      </c>
      <c r="R37" s="772"/>
      <c r="S37" s="772"/>
      <c r="T37" s="772"/>
      <c r="U37" s="772"/>
      <c r="V37" s="772">
        <v>28</v>
      </c>
      <c r="W37" s="772"/>
      <c r="X37" s="772"/>
      <c r="Y37" s="772"/>
      <c r="Z37" s="772"/>
      <c r="AA37" s="772">
        <f>Q37-V37</f>
        <v>0</v>
      </c>
      <c r="AB37" s="772"/>
      <c r="AC37" s="772"/>
      <c r="AD37" s="772"/>
      <c r="AE37" s="773"/>
      <c r="AF37" s="774" t="s">
        <v>131</v>
      </c>
      <c r="AG37" s="775"/>
      <c r="AH37" s="775"/>
      <c r="AI37" s="775"/>
      <c r="AJ37" s="776"/>
      <c r="AK37" s="839">
        <v>14</v>
      </c>
      <c r="AL37" s="840"/>
      <c r="AM37" s="840"/>
      <c r="AN37" s="840"/>
      <c r="AO37" s="840"/>
      <c r="AP37" s="840" t="s">
        <v>581</v>
      </c>
      <c r="AQ37" s="840"/>
      <c r="AR37" s="840"/>
      <c r="AS37" s="840"/>
      <c r="AT37" s="840"/>
      <c r="AU37" s="840" t="s">
        <v>581</v>
      </c>
      <c r="AV37" s="840"/>
      <c r="AW37" s="840"/>
      <c r="AX37" s="840"/>
      <c r="AY37" s="840"/>
      <c r="AZ37" s="841" t="s">
        <v>581</v>
      </c>
      <c r="BA37" s="841"/>
      <c r="BB37" s="841"/>
      <c r="BC37" s="841"/>
      <c r="BD37" s="841"/>
      <c r="BE37" s="837" t="s">
        <v>415</v>
      </c>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2">
      <c r="A38" s="244">
        <v>11</v>
      </c>
      <c r="B38" s="768" t="s">
        <v>416</v>
      </c>
      <c r="C38" s="769"/>
      <c r="D38" s="769"/>
      <c r="E38" s="769"/>
      <c r="F38" s="769"/>
      <c r="G38" s="769"/>
      <c r="H38" s="769"/>
      <c r="I38" s="769"/>
      <c r="J38" s="769"/>
      <c r="K38" s="769"/>
      <c r="L38" s="769"/>
      <c r="M38" s="769"/>
      <c r="N38" s="769"/>
      <c r="O38" s="769"/>
      <c r="P38" s="770"/>
      <c r="Q38" s="771">
        <v>34</v>
      </c>
      <c r="R38" s="772"/>
      <c r="S38" s="772"/>
      <c r="T38" s="772"/>
      <c r="U38" s="772"/>
      <c r="V38" s="772">
        <v>34</v>
      </c>
      <c r="W38" s="772"/>
      <c r="X38" s="772"/>
      <c r="Y38" s="772"/>
      <c r="Z38" s="772"/>
      <c r="AA38" s="772">
        <f>Q38-V38</f>
        <v>0</v>
      </c>
      <c r="AB38" s="772"/>
      <c r="AC38" s="772"/>
      <c r="AD38" s="772"/>
      <c r="AE38" s="773"/>
      <c r="AF38" s="774" t="s">
        <v>131</v>
      </c>
      <c r="AG38" s="775"/>
      <c r="AH38" s="775"/>
      <c r="AI38" s="775"/>
      <c r="AJ38" s="776"/>
      <c r="AK38" s="839">
        <v>11</v>
      </c>
      <c r="AL38" s="840"/>
      <c r="AM38" s="840"/>
      <c r="AN38" s="840"/>
      <c r="AO38" s="840"/>
      <c r="AP38" s="840">
        <v>22</v>
      </c>
      <c r="AQ38" s="840"/>
      <c r="AR38" s="840"/>
      <c r="AS38" s="840"/>
      <c r="AT38" s="840"/>
      <c r="AU38" s="840" t="s">
        <v>581</v>
      </c>
      <c r="AV38" s="840"/>
      <c r="AW38" s="840"/>
      <c r="AX38" s="840"/>
      <c r="AY38" s="840"/>
      <c r="AZ38" s="841" t="s">
        <v>581</v>
      </c>
      <c r="BA38" s="841"/>
      <c r="BB38" s="841"/>
      <c r="BC38" s="841"/>
      <c r="BD38" s="841"/>
      <c r="BE38" s="837" t="s">
        <v>415</v>
      </c>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2">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2">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2">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2">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2">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2">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2">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2">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2">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2">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2">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2">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2">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2">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2">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2">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2">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2">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2">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2">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2">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2">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5">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2">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417</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5">
      <c r="A63" s="242" t="s">
        <v>392</v>
      </c>
      <c r="B63" s="799" t="s">
        <v>418</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5291</v>
      </c>
      <c r="AG63" s="851"/>
      <c r="AH63" s="851"/>
      <c r="AI63" s="851"/>
      <c r="AJ63" s="852"/>
      <c r="AK63" s="853"/>
      <c r="AL63" s="848"/>
      <c r="AM63" s="848"/>
      <c r="AN63" s="848"/>
      <c r="AO63" s="848"/>
      <c r="AP63" s="851">
        <f>SUM(AP28:AT62)</f>
        <v>33106</v>
      </c>
      <c r="AQ63" s="851"/>
      <c r="AR63" s="851"/>
      <c r="AS63" s="851"/>
      <c r="AT63" s="851"/>
      <c r="AU63" s="851">
        <f>SUM(AU28:AY62)</f>
        <v>13316</v>
      </c>
      <c r="AV63" s="851"/>
      <c r="AW63" s="851"/>
      <c r="AX63" s="851"/>
      <c r="AY63" s="851"/>
      <c r="AZ63" s="855"/>
      <c r="BA63" s="855"/>
      <c r="BB63" s="855"/>
      <c r="BC63" s="855"/>
      <c r="BD63" s="855"/>
      <c r="BE63" s="856"/>
      <c r="BF63" s="856"/>
      <c r="BG63" s="856"/>
      <c r="BH63" s="856"/>
      <c r="BI63" s="857"/>
      <c r="BJ63" s="858" t="s">
        <v>131</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5">
      <c r="A65" s="234" t="s">
        <v>419</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2">
      <c r="A66" s="753" t="s">
        <v>420</v>
      </c>
      <c r="B66" s="754"/>
      <c r="C66" s="754"/>
      <c r="D66" s="754"/>
      <c r="E66" s="754"/>
      <c r="F66" s="754"/>
      <c r="G66" s="754"/>
      <c r="H66" s="754"/>
      <c r="I66" s="754"/>
      <c r="J66" s="754"/>
      <c r="K66" s="754"/>
      <c r="L66" s="754"/>
      <c r="M66" s="754"/>
      <c r="N66" s="754"/>
      <c r="O66" s="754"/>
      <c r="P66" s="755"/>
      <c r="Q66" s="730" t="s">
        <v>421</v>
      </c>
      <c r="R66" s="731"/>
      <c r="S66" s="731"/>
      <c r="T66" s="731"/>
      <c r="U66" s="732"/>
      <c r="V66" s="730" t="s">
        <v>397</v>
      </c>
      <c r="W66" s="731"/>
      <c r="X66" s="731"/>
      <c r="Y66" s="731"/>
      <c r="Z66" s="732"/>
      <c r="AA66" s="730" t="s">
        <v>422</v>
      </c>
      <c r="AB66" s="731"/>
      <c r="AC66" s="731"/>
      <c r="AD66" s="731"/>
      <c r="AE66" s="732"/>
      <c r="AF66" s="861" t="s">
        <v>423</v>
      </c>
      <c r="AG66" s="822"/>
      <c r="AH66" s="822"/>
      <c r="AI66" s="822"/>
      <c r="AJ66" s="862"/>
      <c r="AK66" s="730" t="s">
        <v>424</v>
      </c>
      <c r="AL66" s="754"/>
      <c r="AM66" s="754"/>
      <c r="AN66" s="754"/>
      <c r="AO66" s="755"/>
      <c r="AP66" s="730" t="s">
        <v>425</v>
      </c>
      <c r="AQ66" s="731"/>
      <c r="AR66" s="731"/>
      <c r="AS66" s="731"/>
      <c r="AT66" s="732"/>
      <c r="AU66" s="730" t="s">
        <v>426</v>
      </c>
      <c r="AV66" s="731"/>
      <c r="AW66" s="731"/>
      <c r="AX66" s="731"/>
      <c r="AY66" s="732"/>
      <c r="AZ66" s="730" t="s">
        <v>380</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2">
      <c r="A68" s="238">
        <v>1</v>
      </c>
      <c r="B68" s="876" t="s">
        <v>597</v>
      </c>
      <c r="C68" s="877"/>
      <c r="D68" s="877"/>
      <c r="E68" s="877"/>
      <c r="F68" s="877"/>
      <c r="G68" s="877"/>
      <c r="H68" s="877"/>
      <c r="I68" s="877"/>
      <c r="J68" s="877"/>
      <c r="K68" s="877"/>
      <c r="L68" s="877"/>
      <c r="M68" s="877"/>
      <c r="N68" s="877"/>
      <c r="O68" s="877"/>
      <c r="P68" s="878"/>
      <c r="Q68" s="879">
        <v>309</v>
      </c>
      <c r="R68" s="873"/>
      <c r="S68" s="873"/>
      <c r="T68" s="873"/>
      <c r="U68" s="873"/>
      <c r="V68" s="873">
        <v>305</v>
      </c>
      <c r="W68" s="873"/>
      <c r="X68" s="873"/>
      <c r="Y68" s="873"/>
      <c r="Z68" s="873"/>
      <c r="AA68" s="873">
        <v>4</v>
      </c>
      <c r="AB68" s="873"/>
      <c r="AC68" s="873"/>
      <c r="AD68" s="873"/>
      <c r="AE68" s="873"/>
      <c r="AF68" s="873">
        <v>4</v>
      </c>
      <c r="AG68" s="873"/>
      <c r="AH68" s="873"/>
      <c r="AI68" s="873"/>
      <c r="AJ68" s="873"/>
      <c r="AK68" s="873">
        <v>59</v>
      </c>
      <c r="AL68" s="873"/>
      <c r="AM68" s="873"/>
      <c r="AN68" s="873"/>
      <c r="AO68" s="873"/>
      <c r="AP68" s="873" t="s">
        <v>516</v>
      </c>
      <c r="AQ68" s="873"/>
      <c r="AR68" s="873"/>
      <c r="AS68" s="873"/>
      <c r="AT68" s="873"/>
      <c r="AU68" s="873" t="s">
        <v>516</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2">
      <c r="A69" s="240">
        <v>2</v>
      </c>
      <c r="B69" s="880" t="s">
        <v>598</v>
      </c>
      <c r="C69" s="881"/>
      <c r="D69" s="881"/>
      <c r="E69" s="881"/>
      <c r="F69" s="881"/>
      <c r="G69" s="881"/>
      <c r="H69" s="881"/>
      <c r="I69" s="881"/>
      <c r="J69" s="881"/>
      <c r="K69" s="881"/>
      <c r="L69" s="881"/>
      <c r="M69" s="881"/>
      <c r="N69" s="881"/>
      <c r="O69" s="881"/>
      <c r="P69" s="882"/>
      <c r="Q69" s="883">
        <v>25</v>
      </c>
      <c r="R69" s="840"/>
      <c r="S69" s="840"/>
      <c r="T69" s="840"/>
      <c r="U69" s="840"/>
      <c r="V69" s="840">
        <v>23</v>
      </c>
      <c r="W69" s="840"/>
      <c r="X69" s="840"/>
      <c r="Y69" s="840"/>
      <c r="Z69" s="840"/>
      <c r="AA69" s="840">
        <v>1</v>
      </c>
      <c r="AB69" s="840"/>
      <c r="AC69" s="840"/>
      <c r="AD69" s="840"/>
      <c r="AE69" s="840"/>
      <c r="AF69" s="840">
        <v>1</v>
      </c>
      <c r="AG69" s="840"/>
      <c r="AH69" s="840"/>
      <c r="AI69" s="840"/>
      <c r="AJ69" s="840"/>
      <c r="AK69" s="840">
        <v>6</v>
      </c>
      <c r="AL69" s="840"/>
      <c r="AM69" s="840"/>
      <c r="AN69" s="840"/>
      <c r="AO69" s="840"/>
      <c r="AP69" s="840" t="s">
        <v>516</v>
      </c>
      <c r="AQ69" s="840"/>
      <c r="AR69" s="840"/>
      <c r="AS69" s="840"/>
      <c r="AT69" s="840"/>
      <c r="AU69" s="840" t="s">
        <v>516</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2">
      <c r="A70" s="240">
        <v>3</v>
      </c>
      <c r="B70" s="880" t="s">
        <v>599</v>
      </c>
      <c r="C70" s="881"/>
      <c r="D70" s="881"/>
      <c r="E70" s="881"/>
      <c r="F70" s="881"/>
      <c r="G70" s="881"/>
      <c r="H70" s="881"/>
      <c r="I70" s="881"/>
      <c r="J70" s="881"/>
      <c r="K70" s="881"/>
      <c r="L70" s="881"/>
      <c r="M70" s="881"/>
      <c r="N70" s="881"/>
      <c r="O70" s="881"/>
      <c r="P70" s="882"/>
      <c r="Q70" s="883">
        <v>32</v>
      </c>
      <c r="R70" s="840"/>
      <c r="S70" s="840"/>
      <c r="T70" s="840"/>
      <c r="U70" s="840"/>
      <c r="V70" s="840">
        <v>32</v>
      </c>
      <c r="W70" s="840"/>
      <c r="X70" s="840"/>
      <c r="Y70" s="840"/>
      <c r="Z70" s="840"/>
      <c r="AA70" s="840">
        <v>0</v>
      </c>
      <c r="AB70" s="840"/>
      <c r="AC70" s="840"/>
      <c r="AD70" s="840"/>
      <c r="AE70" s="840"/>
      <c r="AF70" s="840">
        <v>0</v>
      </c>
      <c r="AG70" s="840"/>
      <c r="AH70" s="840"/>
      <c r="AI70" s="840"/>
      <c r="AJ70" s="840"/>
      <c r="AK70" s="840">
        <v>1</v>
      </c>
      <c r="AL70" s="840"/>
      <c r="AM70" s="840"/>
      <c r="AN70" s="840"/>
      <c r="AO70" s="840"/>
      <c r="AP70" s="840" t="s">
        <v>516</v>
      </c>
      <c r="AQ70" s="840"/>
      <c r="AR70" s="840"/>
      <c r="AS70" s="840"/>
      <c r="AT70" s="840"/>
      <c r="AU70" s="840" t="s">
        <v>516</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2">
      <c r="A71" s="240">
        <v>4</v>
      </c>
      <c r="B71" s="880" t="s">
        <v>600</v>
      </c>
      <c r="C71" s="881"/>
      <c r="D71" s="881"/>
      <c r="E71" s="881"/>
      <c r="F71" s="881"/>
      <c r="G71" s="881"/>
      <c r="H71" s="881"/>
      <c r="I71" s="881"/>
      <c r="J71" s="881"/>
      <c r="K71" s="881"/>
      <c r="L71" s="881"/>
      <c r="M71" s="881"/>
      <c r="N71" s="881"/>
      <c r="O71" s="881"/>
      <c r="P71" s="882"/>
      <c r="Q71" s="883">
        <v>75</v>
      </c>
      <c r="R71" s="840"/>
      <c r="S71" s="840"/>
      <c r="T71" s="840"/>
      <c r="U71" s="840"/>
      <c r="V71" s="840">
        <v>71</v>
      </c>
      <c r="W71" s="840"/>
      <c r="X71" s="840"/>
      <c r="Y71" s="840"/>
      <c r="Z71" s="840"/>
      <c r="AA71" s="840">
        <v>4</v>
      </c>
      <c r="AB71" s="840"/>
      <c r="AC71" s="840"/>
      <c r="AD71" s="840"/>
      <c r="AE71" s="840"/>
      <c r="AF71" s="840">
        <v>4</v>
      </c>
      <c r="AG71" s="840"/>
      <c r="AH71" s="840"/>
      <c r="AI71" s="840"/>
      <c r="AJ71" s="840"/>
      <c r="AK71" s="840">
        <v>1</v>
      </c>
      <c r="AL71" s="840"/>
      <c r="AM71" s="840"/>
      <c r="AN71" s="840"/>
      <c r="AO71" s="840"/>
      <c r="AP71" s="840" t="s">
        <v>516</v>
      </c>
      <c r="AQ71" s="840"/>
      <c r="AR71" s="840"/>
      <c r="AS71" s="840"/>
      <c r="AT71" s="840"/>
      <c r="AU71" s="840" t="s">
        <v>516</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2">
      <c r="A72" s="240">
        <v>5</v>
      </c>
      <c r="B72" s="880" t="s">
        <v>601</v>
      </c>
      <c r="C72" s="881"/>
      <c r="D72" s="881"/>
      <c r="E72" s="881"/>
      <c r="F72" s="881"/>
      <c r="G72" s="881"/>
      <c r="H72" s="881"/>
      <c r="I72" s="881"/>
      <c r="J72" s="881"/>
      <c r="K72" s="881"/>
      <c r="L72" s="881"/>
      <c r="M72" s="881"/>
      <c r="N72" s="881"/>
      <c r="O72" s="881"/>
      <c r="P72" s="882"/>
      <c r="Q72" s="883">
        <v>242498</v>
      </c>
      <c r="R72" s="840"/>
      <c r="S72" s="840"/>
      <c r="T72" s="840"/>
      <c r="U72" s="840"/>
      <c r="V72" s="840">
        <v>230902</v>
      </c>
      <c r="W72" s="840"/>
      <c r="X72" s="840"/>
      <c r="Y72" s="840"/>
      <c r="Z72" s="840"/>
      <c r="AA72" s="840">
        <v>11596</v>
      </c>
      <c r="AB72" s="840"/>
      <c r="AC72" s="840"/>
      <c r="AD72" s="840"/>
      <c r="AE72" s="840"/>
      <c r="AF72" s="840">
        <v>11596</v>
      </c>
      <c r="AG72" s="840"/>
      <c r="AH72" s="840"/>
      <c r="AI72" s="840"/>
      <c r="AJ72" s="840"/>
      <c r="AK72" s="840" t="s">
        <v>582</v>
      </c>
      <c r="AL72" s="840"/>
      <c r="AM72" s="840"/>
      <c r="AN72" s="840"/>
      <c r="AO72" s="840"/>
      <c r="AP72" s="840" t="s">
        <v>516</v>
      </c>
      <c r="AQ72" s="840"/>
      <c r="AR72" s="840"/>
      <c r="AS72" s="840"/>
      <c r="AT72" s="840"/>
      <c r="AU72" s="840" t="s">
        <v>516</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2">
      <c r="A73" s="240">
        <v>6</v>
      </c>
      <c r="B73" s="880"/>
      <c r="C73" s="881"/>
      <c r="D73" s="881"/>
      <c r="E73" s="881"/>
      <c r="F73" s="881"/>
      <c r="G73" s="881"/>
      <c r="H73" s="881"/>
      <c r="I73" s="881"/>
      <c r="J73" s="881"/>
      <c r="K73" s="881"/>
      <c r="L73" s="881"/>
      <c r="M73" s="881"/>
      <c r="N73" s="881"/>
      <c r="O73" s="881"/>
      <c r="P73" s="882"/>
      <c r="Q73" s="883"/>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2">
      <c r="A74" s="240">
        <v>7</v>
      </c>
      <c r="B74" s="880"/>
      <c r="C74" s="881"/>
      <c r="D74" s="881"/>
      <c r="E74" s="881"/>
      <c r="F74" s="881"/>
      <c r="G74" s="881"/>
      <c r="H74" s="881"/>
      <c r="I74" s="881"/>
      <c r="J74" s="881"/>
      <c r="K74" s="881"/>
      <c r="L74" s="881"/>
      <c r="M74" s="881"/>
      <c r="N74" s="881"/>
      <c r="O74" s="881"/>
      <c r="P74" s="882"/>
      <c r="Q74" s="883"/>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2">
      <c r="A75" s="240">
        <v>8</v>
      </c>
      <c r="B75" s="880"/>
      <c r="C75" s="881"/>
      <c r="D75" s="881"/>
      <c r="E75" s="881"/>
      <c r="F75" s="881"/>
      <c r="G75" s="881"/>
      <c r="H75" s="881"/>
      <c r="I75" s="881"/>
      <c r="J75" s="881"/>
      <c r="K75" s="881"/>
      <c r="L75" s="881"/>
      <c r="M75" s="881"/>
      <c r="N75" s="881"/>
      <c r="O75" s="881"/>
      <c r="P75" s="882"/>
      <c r="Q75" s="884"/>
      <c r="R75" s="885"/>
      <c r="S75" s="885"/>
      <c r="T75" s="885"/>
      <c r="U75" s="839"/>
      <c r="V75" s="886"/>
      <c r="W75" s="885"/>
      <c r="X75" s="885"/>
      <c r="Y75" s="885"/>
      <c r="Z75" s="839"/>
      <c r="AA75" s="886"/>
      <c r="AB75" s="885"/>
      <c r="AC75" s="885"/>
      <c r="AD75" s="885"/>
      <c r="AE75" s="839"/>
      <c r="AF75" s="886"/>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2">
      <c r="A76" s="240">
        <v>9</v>
      </c>
      <c r="B76" s="880"/>
      <c r="C76" s="881"/>
      <c r="D76" s="881"/>
      <c r="E76" s="881"/>
      <c r="F76" s="881"/>
      <c r="G76" s="881"/>
      <c r="H76" s="881"/>
      <c r="I76" s="881"/>
      <c r="J76" s="881"/>
      <c r="K76" s="881"/>
      <c r="L76" s="881"/>
      <c r="M76" s="881"/>
      <c r="N76" s="881"/>
      <c r="O76" s="881"/>
      <c r="P76" s="882"/>
      <c r="Q76" s="884"/>
      <c r="R76" s="885"/>
      <c r="S76" s="885"/>
      <c r="T76" s="885"/>
      <c r="U76" s="839"/>
      <c r="V76" s="886"/>
      <c r="W76" s="885"/>
      <c r="X76" s="885"/>
      <c r="Y76" s="885"/>
      <c r="Z76" s="839"/>
      <c r="AA76" s="886"/>
      <c r="AB76" s="885"/>
      <c r="AC76" s="885"/>
      <c r="AD76" s="885"/>
      <c r="AE76" s="839"/>
      <c r="AF76" s="886"/>
      <c r="AG76" s="885"/>
      <c r="AH76" s="885"/>
      <c r="AI76" s="885"/>
      <c r="AJ76" s="839"/>
      <c r="AK76" s="886"/>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2">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2">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2">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2">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2">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2">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2">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2">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2">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2">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2">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5">
      <c r="A88" s="242" t="s">
        <v>392</v>
      </c>
      <c r="B88" s="799" t="s">
        <v>427</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f>SUM(AF68:AJ87)</f>
        <v>11605</v>
      </c>
      <c r="AG88" s="851"/>
      <c r="AH88" s="851"/>
      <c r="AI88" s="851"/>
      <c r="AJ88" s="851"/>
      <c r="AK88" s="848"/>
      <c r="AL88" s="848"/>
      <c r="AM88" s="848"/>
      <c r="AN88" s="848"/>
      <c r="AO88" s="848"/>
      <c r="AP88" s="851">
        <f>SUM(AP68:AT87)</f>
        <v>0</v>
      </c>
      <c r="AQ88" s="851"/>
      <c r="AR88" s="851"/>
      <c r="AS88" s="851"/>
      <c r="AT88" s="851"/>
      <c r="AU88" s="851">
        <f>SUM(AU68:AY87)</f>
        <v>0</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392</v>
      </c>
      <c r="BR102" s="799" t="s">
        <v>428</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f>SUM(CR7:CV101)</f>
        <v>1300</v>
      </c>
      <c r="CS102" s="859"/>
      <c r="CT102" s="859"/>
      <c r="CU102" s="859"/>
      <c r="CV102" s="898"/>
      <c r="CW102" s="897">
        <f>SUM(CW7:DA101)</f>
        <v>343</v>
      </c>
      <c r="CX102" s="859"/>
      <c r="CY102" s="859"/>
      <c r="CZ102" s="859"/>
      <c r="DA102" s="898"/>
      <c r="DB102" s="897">
        <f t="shared" ref="DB102" si="0">SUM(DB7:DF101)</f>
        <v>0</v>
      </c>
      <c r="DC102" s="859"/>
      <c r="DD102" s="859"/>
      <c r="DE102" s="859"/>
      <c r="DF102" s="898"/>
      <c r="DG102" s="897">
        <f t="shared" ref="DG102" si="1">SUM(DG7:DK101)</f>
        <v>0</v>
      </c>
      <c r="DH102" s="859"/>
      <c r="DI102" s="859"/>
      <c r="DJ102" s="859"/>
      <c r="DK102" s="898"/>
      <c r="DL102" s="897">
        <f t="shared" ref="DL102" si="2">SUM(DL7:DP101)</f>
        <v>0</v>
      </c>
      <c r="DM102" s="859"/>
      <c r="DN102" s="859"/>
      <c r="DO102" s="859"/>
      <c r="DP102" s="898"/>
      <c r="DQ102" s="897">
        <f t="shared" ref="DQ102" si="3">SUM(DQ7:DU101)</f>
        <v>0</v>
      </c>
      <c r="DR102" s="859"/>
      <c r="DS102" s="859"/>
      <c r="DT102" s="859"/>
      <c r="DU102" s="898"/>
      <c r="DV102" s="799"/>
      <c r="DW102" s="800"/>
      <c r="DX102" s="800"/>
      <c r="DY102" s="800"/>
      <c r="DZ102" s="921"/>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431</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432</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4" t="s">
        <v>433</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434</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2">
      <c r="A109" s="919" t="s">
        <v>435</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436</v>
      </c>
      <c r="AB109" s="900"/>
      <c r="AC109" s="900"/>
      <c r="AD109" s="900"/>
      <c r="AE109" s="901"/>
      <c r="AF109" s="899" t="s">
        <v>437</v>
      </c>
      <c r="AG109" s="900"/>
      <c r="AH109" s="900"/>
      <c r="AI109" s="900"/>
      <c r="AJ109" s="901"/>
      <c r="AK109" s="899" t="s">
        <v>308</v>
      </c>
      <c r="AL109" s="900"/>
      <c r="AM109" s="900"/>
      <c r="AN109" s="900"/>
      <c r="AO109" s="901"/>
      <c r="AP109" s="899" t="s">
        <v>438</v>
      </c>
      <c r="AQ109" s="900"/>
      <c r="AR109" s="900"/>
      <c r="AS109" s="900"/>
      <c r="AT109" s="902"/>
      <c r="AU109" s="919" t="s">
        <v>435</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436</v>
      </c>
      <c r="BR109" s="900"/>
      <c r="BS109" s="900"/>
      <c r="BT109" s="900"/>
      <c r="BU109" s="901"/>
      <c r="BV109" s="899" t="s">
        <v>437</v>
      </c>
      <c r="BW109" s="900"/>
      <c r="BX109" s="900"/>
      <c r="BY109" s="900"/>
      <c r="BZ109" s="901"/>
      <c r="CA109" s="899" t="s">
        <v>308</v>
      </c>
      <c r="CB109" s="900"/>
      <c r="CC109" s="900"/>
      <c r="CD109" s="900"/>
      <c r="CE109" s="901"/>
      <c r="CF109" s="920" t="s">
        <v>438</v>
      </c>
      <c r="CG109" s="920"/>
      <c r="CH109" s="920"/>
      <c r="CI109" s="920"/>
      <c r="CJ109" s="920"/>
      <c r="CK109" s="899" t="s">
        <v>439</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436</v>
      </c>
      <c r="DH109" s="900"/>
      <c r="DI109" s="900"/>
      <c r="DJ109" s="900"/>
      <c r="DK109" s="901"/>
      <c r="DL109" s="899" t="s">
        <v>437</v>
      </c>
      <c r="DM109" s="900"/>
      <c r="DN109" s="900"/>
      <c r="DO109" s="900"/>
      <c r="DP109" s="901"/>
      <c r="DQ109" s="899" t="s">
        <v>308</v>
      </c>
      <c r="DR109" s="900"/>
      <c r="DS109" s="900"/>
      <c r="DT109" s="900"/>
      <c r="DU109" s="901"/>
      <c r="DV109" s="899" t="s">
        <v>438</v>
      </c>
      <c r="DW109" s="900"/>
      <c r="DX109" s="900"/>
      <c r="DY109" s="900"/>
      <c r="DZ109" s="902"/>
    </row>
    <row r="110" spans="1:131" s="231" customFormat="1" ht="26.25" customHeight="1" x14ac:dyDescent="0.2">
      <c r="A110" s="903" t="s">
        <v>440</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3847839</v>
      </c>
      <c r="AB110" s="907"/>
      <c r="AC110" s="907"/>
      <c r="AD110" s="907"/>
      <c r="AE110" s="908"/>
      <c r="AF110" s="909">
        <v>3845447</v>
      </c>
      <c r="AG110" s="907"/>
      <c r="AH110" s="907"/>
      <c r="AI110" s="907"/>
      <c r="AJ110" s="908"/>
      <c r="AK110" s="909">
        <v>3736699</v>
      </c>
      <c r="AL110" s="907"/>
      <c r="AM110" s="907"/>
      <c r="AN110" s="907"/>
      <c r="AO110" s="908"/>
      <c r="AP110" s="910">
        <v>17.899999999999999</v>
      </c>
      <c r="AQ110" s="911"/>
      <c r="AR110" s="911"/>
      <c r="AS110" s="911"/>
      <c r="AT110" s="912"/>
      <c r="AU110" s="913" t="s">
        <v>74</v>
      </c>
      <c r="AV110" s="914"/>
      <c r="AW110" s="914"/>
      <c r="AX110" s="914"/>
      <c r="AY110" s="914"/>
      <c r="AZ110" s="936" t="s">
        <v>441</v>
      </c>
      <c r="BA110" s="904"/>
      <c r="BB110" s="904"/>
      <c r="BC110" s="904"/>
      <c r="BD110" s="904"/>
      <c r="BE110" s="904"/>
      <c r="BF110" s="904"/>
      <c r="BG110" s="904"/>
      <c r="BH110" s="904"/>
      <c r="BI110" s="904"/>
      <c r="BJ110" s="904"/>
      <c r="BK110" s="904"/>
      <c r="BL110" s="904"/>
      <c r="BM110" s="904"/>
      <c r="BN110" s="904"/>
      <c r="BO110" s="904"/>
      <c r="BP110" s="905"/>
      <c r="BQ110" s="937">
        <v>39658955</v>
      </c>
      <c r="BR110" s="938"/>
      <c r="BS110" s="938"/>
      <c r="BT110" s="938"/>
      <c r="BU110" s="938"/>
      <c r="BV110" s="938">
        <v>42326623</v>
      </c>
      <c r="BW110" s="938"/>
      <c r="BX110" s="938"/>
      <c r="BY110" s="938"/>
      <c r="BZ110" s="938"/>
      <c r="CA110" s="938">
        <v>42376584</v>
      </c>
      <c r="CB110" s="938"/>
      <c r="CC110" s="938"/>
      <c r="CD110" s="938"/>
      <c r="CE110" s="938"/>
      <c r="CF110" s="951">
        <v>202.9</v>
      </c>
      <c r="CG110" s="952"/>
      <c r="CH110" s="952"/>
      <c r="CI110" s="952"/>
      <c r="CJ110" s="952"/>
      <c r="CK110" s="953" t="s">
        <v>442</v>
      </c>
      <c r="CL110" s="954"/>
      <c r="CM110" s="936" t="s">
        <v>443</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131</v>
      </c>
      <c r="DH110" s="938"/>
      <c r="DI110" s="938"/>
      <c r="DJ110" s="938"/>
      <c r="DK110" s="938"/>
      <c r="DL110" s="938" t="s">
        <v>444</v>
      </c>
      <c r="DM110" s="938"/>
      <c r="DN110" s="938"/>
      <c r="DO110" s="938"/>
      <c r="DP110" s="938"/>
      <c r="DQ110" s="938" t="s">
        <v>131</v>
      </c>
      <c r="DR110" s="938"/>
      <c r="DS110" s="938"/>
      <c r="DT110" s="938"/>
      <c r="DU110" s="938"/>
      <c r="DV110" s="939" t="s">
        <v>444</v>
      </c>
      <c r="DW110" s="939"/>
      <c r="DX110" s="939"/>
      <c r="DY110" s="939"/>
      <c r="DZ110" s="940"/>
    </row>
    <row r="111" spans="1:131" s="231" customFormat="1" ht="26.25" customHeight="1" x14ac:dyDescent="0.2">
      <c r="A111" s="941" t="s">
        <v>445</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131</v>
      </c>
      <c r="AB111" s="945"/>
      <c r="AC111" s="945"/>
      <c r="AD111" s="945"/>
      <c r="AE111" s="946"/>
      <c r="AF111" s="947" t="s">
        <v>444</v>
      </c>
      <c r="AG111" s="945"/>
      <c r="AH111" s="945"/>
      <c r="AI111" s="945"/>
      <c r="AJ111" s="946"/>
      <c r="AK111" s="947" t="s">
        <v>446</v>
      </c>
      <c r="AL111" s="945"/>
      <c r="AM111" s="945"/>
      <c r="AN111" s="945"/>
      <c r="AO111" s="946"/>
      <c r="AP111" s="948" t="s">
        <v>131</v>
      </c>
      <c r="AQ111" s="949"/>
      <c r="AR111" s="949"/>
      <c r="AS111" s="949"/>
      <c r="AT111" s="950"/>
      <c r="AU111" s="915"/>
      <c r="AV111" s="916"/>
      <c r="AW111" s="916"/>
      <c r="AX111" s="916"/>
      <c r="AY111" s="916"/>
      <c r="AZ111" s="929" t="s">
        <v>447</v>
      </c>
      <c r="BA111" s="930"/>
      <c r="BB111" s="930"/>
      <c r="BC111" s="930"/>
      <c r="BD111" s="930"/>
      <c r="BE111" s="930"/>
      <c r="BF111" s="930"/>
      <c r="BG111" s="930"/>
      <c r="BH111" s="930"/>
      <c r="BI111" s="930"/>
      <c r="BJ111" s="930"/>
      <c r="BK111" s="930"/>
      <c r="BL111" s="930"/>
      <c r="BM111" s="930"/>
      <c r="BN111" s="930"/>
      <c r="BO111" s="930"/>
      <c r="BP111" s="931"/>
      <c r="BQ111" s="932">
        <v>496914</v>
      </c>
      <c r="BR111" s="933"/>
      <c r="BS111" s="933"/>
      <c r="BT111" s="933"/>
      <c r="BU111" s="933"/>
      <c r="BV111" s="933">
        <v>909014</v>
      </c>
      <c r="BW111" s="933"/>
      <c r="BX111" s="933"/>
      <c r="BY111" s="933"/>
      <c r="BZ111" s="933"/>
      <c r="CA111" s="933">
        <v>880688</v>
      </c>
      <c r="CB111" s="933"/>
      <c r="CC111" s="933"/>
      <c r="CD111" s="933"/>
      <c r="CE111" s="933"/>
      <c r="CF111" s="927">
        <v>4.2</v>
      </c>
      <c r="CG111" s="928"/>
      <c r="CH111" s="928"/>
      <c r="CI111" s="928"/>
      <c r="CJ111" s="928"/>
      <c r="CK111" s="955"/>
      <c r="CL111" s="956"/>
      <c r="CM111" s="929" t="s">
        <v>448</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444</v>
      </c>
      <c r="DH111" s="933"/>
      <c r="DI111" s="933"/>
      <c r="DJ111" s="933"/>
      <c r="DK111" s="933"/>
      <c r="DL111" s="933" t="s">
        <v>444</v>
      </c>
      <c r="DM111" s="933"/>
      <c r="DN111" s="933"/>
      <c r="DO111" s="933"/>
      <c r="DP111" s="933"/>
      <c r="DQ111" s="933" t="s">
        <v>444</v>
      </c>
      <c r="DR111" s="933"/>
      <c r="DS111" s="933"/>
      <c r="DT111" s="933"/>
      <c r="DU111" s="933"/>
      <c r="DV111" s="934" t="s">
        <v>446</v>
      </c>
      <c r="DW111" s="934"/>
      <c r="DX111" s="934"/>
      <c r="DY111" s="934"/>
      <c r="DZ111" s="935"/>
    </row>
    <row r="112" spans="1:131" s="231" customFormat="1" ht="26.25" customHeight="1" x14ac:dyDescent="0.2">
      <c r="A112" s="959" t="s">
        <v>449</v>
      </c>
      <c r="B112" s="960"/>
      <c r="C112" s="930" t="s">
        <v>450</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131</v>
      </c>
      <c r="AB112" s="966"/>
      <c r="AC112" s="966"/>
      <c r="AD112" s="966"/>
      <c r="AE112" s="967"/>
      <c r="AF112" s="968" t="s">
        <v>131</v>
      </c>
      <c r="AG112" s="966"/>
      <c r="AH112" s="966"/>
      <c r="AI112" s="966"/>
      <c r="AJ112" s="967"/>
      <c r="AK112" s="968" t="s">
        <v>131</v>
      </c>
      <c r="AL112" s="966"/>
      <c r="AM112" s="966"/>
      <c r="AN112" s="966"/>
      <c r="AO112" s="967"/>
      <c r="AP112" s="969" t="s">
        <v>444</v>
      </c>
      <c r="AQ112" s="970"/>
      <c r="AR112" s="970"/>
      <c r="AS112" s="970"/>
      <c r="AT112" s="971"/>
      <c r="AU112" s="915"/>
      <c r="AV112" s="916"/>
      <c r="AW112" s="916"/>
      <c r="AX112" s="916"/>
      <c r="AY112" s="916"/>
      <c r="AZ112" s="929" t="s">
        <v>451</v>
      </c>
      <c r="BA112" s="930"/>
      <c r="BB112" s="930"/>
      <c r="BC112" s="930"/>
      <c r="BD112" s="930"/>
      <c r="BE112" s="930"/>
      <c r="BF112" s="930"/>
      <c r="BG112" s="930"/>
      <c r="BH112" s="930"/>
      <c r="BI112" s="930"/>
      <c r="BJ112" s="930"/>
      <c r="BK112" s="930"/>
      <c r="BL112" s="930"/>
      <c r="BM112" s="930"/>
      <c r="BN112" s="930"/>
      <c r="BO112" s="930"/>
      <c r="BP112" s="931"/>
      <c r="BQ112" s="932">
        <v>13390874</v>
      </c>
      <c r="BR112" s="933"/>
      <c r="BS112" s="933"/>
      <c r="BT112" s="933"/>
      <c r="BU112" s="933"/>
      <c r="BV112" s="933">
        <v>13284453</v>
      </c>
      <c r="BW112" s="933"/>
      <c r="BX112" s="933"/>
      <c r="BY112" s="933"/>
      <c r="BZ112" s="933"/>
      <c r="CA112" s="933">
        <v>13338576</v>
      </c>
      <c r="CB112" s="933"/>
      <c r="CC112" s="933"/>
      <c r="CD112" s="933"/>
      <c r="CE112" s="933"/>
      <c r="CF112" s="927">
        <v>63.9</v>
      </c>
      <c r="CG112" s="928"/>
      <c r="CH112" s="928"/>
      <c r="CI112" s="928"/>
      <c r="CJ112" s="928"/>
      <c r="CK112" s="955"/>
      <c r="CL112" s="956"/>
      <c r="CM112" s="929" t="s">
        <v>452</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444</v>
      </c>
      <c r="DH112" s="933"/>
      <c r="DI112" s="933"/>
      <c r="DJ112" s="933"/>
      <c r="DK112" s="933"/>
      <c r="DL112" s="933" t="s">
        <v>131</v>
      </c>
      <c r="DM112" s="933"/>
      <c r="DN112" s="933"/>
      <c r="DO112" s="933"/>
      <c r="DP112" s="933"/>
      <c r="DQ112" s="933" t="s">
        <v>131</v>
      </c>
      <c r="DR112" s="933"/>
      <c r="DS112" s="933"/>
      <c r="DT112" s="933"/>
      <c r="DU112" s="933"/>
      <c r="DV112" s="934" t="s">
        <v>131</v>
      </c>
      <c r="DW112" s="934"/>
      <c r="DX112" s="934"/>
      <c r="DY112" s="934"/>
      <c r="DZ112" s="935"/>
    </row>
    <row r="113" spans="1:130" s="231" customFormat="1" ht="26.25" customHeight="1" x14ac:dyDescent="0.2">
      <c r="A113" s="961"/>
      <c r="B113" s="962"/>
      <c r="C113" s="930" t="s">
        <v>453</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815996</v>
      </c>
      <c r="AB113" s="945"/>
      <c r="AC113" s="945"/>
      <c r="AD113" s="945"/>
      <c r="AE113" s="946"/>
      <c r="AF113" s="947">
        <v>814938</v>
      </c>
      <c r="AG113" s="945"/>
      <c r="AH113" s="945"/>
      <c r="AI113" s="945"/>
      <c r="AJ113" s="946"/>
      <c r="AK113" s="947">
        <v>834347</v>
      </c>
      <c r="AL113" s="945"/>
      <c r="AM113" s="945"/>
      <c r="AN113" s="945"/>
      <c r="AO113" s="946"/>
      <c r="AP113" s="948">
        <v>4</v>
      </c>
      <c r="AQ113" s="949"/>
      <c r="AR113" s="949"/>
      <c r="AS113" s="949"/>
      <c r="AT113" s="950"/>
      <c r="AU113" s="915"/>
      <c r="AV113" s="916"/>
      <c r="AW113" s="916"/>
      <c r="AX113" s="916"/>
      <c r="AY113" s="916"/>
      <c r="AZ113" s="929" t="s">
        <v>454</v>
      </c>
      <c r="BA113" s="930"/>
      <c r="BB113" s="930"/>
      <c r="BC113" s="930"/>
      <c r="BD113" s="930"/>
      <c r="BE113" s="930"/>
      <c r="BF113" s="930"/>
      <c r="BG113" s="930"/>
      <c r="BH113" s="930"/>
      <c r="BI113" s="930"/>
      <c r="BJ113" s="930"/>
      <c r="BK113" s="930"/>
      <c r="BL113" s="930"/>
      <c r="BM113" s="930"/>
      <c r="BN113" s="930"/>
      <c r="BO113" s="930"/>
      <c r="BP113" s="931"/>
      <c r="BQ113" s="932" t="s">
        <v>446</v>
      </c>
      <c r="BR113" s="933"/>
      <c r="BS113" s="933"/>
      <c r="BT113" s="933"/>
      <c r="BU113" s="933"/>
      <c r="BV113" s="933" t="s">
        <v>446</v>
      </c>
      <c r="BW113" s="933"/>
      <c r="BX113" s="933"/>
      <c r="BY113" s="933"/>
      <c r="BZ113" s="933"/>
      <c r="CA113" s="933" t="s">
        <v>444</v>
      </c>
      <c r="CB113" s="933"/>
      <c r="CC113" s="933"/>
      <c r="CD113" s="933"/>
      <c r="CE113" s="933"/>
      <c r="CF113" s="927" t="s">
        <v>444</v>
      </c>
      <c r="CG113" s="928"/>
      <c r="CH113" s="928"/>
      <c r="CI113" s="928"/>
      <c r="CJ113" s="928"/>
      <c r="CK113" s="955"/>
      <c r="CL113" s="956"/>
      <c r="CM113" s="929" t="s">
        <v>455</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444</v>
      </c>
      <c r="DH113" s="966"/>
      <c r="DI113" s="966"/>
      <c r="DJ113" s="966"/>
      <c r="DK113" s="967"/>
      <c r="DL113" s="968" t="s">
        <v>131</v>
      </c>
      <c r="DM113" s="966"/>
      <c r="DN113" s="966"/>
      <c r="DO113" s="966"/>
      <c r="DP113" s="967"/>
      <c r="DQ113" s="968" t="s">
        <v>131</v>
      </c>
      <c r="DR113" s="966"/>
      <c r="DS113" s="966"/>
      <c r="DT113" s="966"/>
      <c r="DU113" s="967"/>
      <c r="DV113" s="969" t="s">
        <v>131</v>
      </c>
      <c r="DW113" s="970"/>
      <c r="DX113" s="970"/>
      <c r="DY113" s="970"/>
      <c r="DZ113" s="971"/>
    </row>
    <row r="114" spans="1:130" s="231" customFormat="1" ht="26.25" customHeight="1" x14ac:dyDescent="0.2">
      <c r="A114" s="961"/>
      <c r="B114" s="962"/>
      <c r="C114" s="930" t="s">
        <v>456</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t="s">
        <v>444</v>
      </c>
      <c r="AB114" s="966"/>
      <c r="AC114" s="966"/>
      <c r="AD114" s="966"/>
      <c r="AE114" s="967"/>
      <c r="AF114" s="968" t="s">
        <v>131</v>
      </c>
      <c r="AG114" s="966"/>
      <c r="AH114" s="966"/>
      <c r="AI114" s="966"/>
      <c r="AJ114" s="967"/>
      <c r="AK114" s="968" t="s">
        <v>444</v>
      </c>
      <c r="AL114" s="966"/>
      <c r="AM114" s="966"/>
      <c r="AN114" s="966"/>
      <c r="AO114" s="967"/>
      <c r="AP114" s="969" t="s">
        <v>131</v>
      </c>
      <c r="AQ114" s="970"/>
      <c r="AR114" s="970"/>
      <c r="AS114" s="970"/>
      <c r="AT114" s="971"/>
      <c r="AU114" s="915"/>
      <c r="AV114" s="916"/>
      <c r="AW114" s="916"/>
      <c r="AX114" s="916"/>
      <c r="AY114" s="916"/>
      <c r="AZ114" s="929" t="s">
        <v>457</v>
      </c>
      <c r="BA114" s="930"/>
      <c r="BB114" s="930"/>
      <c r="BC114" s="930"/>
      <c r="BD114" s="930"/>
      <c r="BE114" s="930"/>
      <c r="BF114" s="930"/>
      <c r="BG114" s="930"/>
      <c r="BH114" s="930"/>
      <c r="BI114" s="930"/>
      <c r="BJ114" s="930"/>
      <c r="BK114" s="930"/>
      <c r="BL114" s="930"/>
      <c r="BM114" s="930"/>
      <c r="BN114" s="930"/>
      <c r="BO114" s="930"/>
      <c r="BP114" s="931"/>
      <c r="BQ114" s="932">
        <v>5661987</v>
      </c>
      <c r="BR114" s="933"/>
      <c r="BS114" s="933"/>
      <c r="BT114" s="933"/>
      <c r="BU114" s="933"/>
      <c r="BV114" s="933">
        <v>5768450</v>
      </c>
      <c r="BW114" s="933"/>
      <c r="BX114" s="933"/>
      <c r="BY114" s="933"/>
      <c r="BZ114" s="933"/>
      <c r="CA114" s="933">
        <v>5542907</v>
      </c>
      <c r="CB114" s="933"/>
      <c r="CC114" s="933"/>
      <c r="CD114" s="933"/>
      <c r="CE114" s="933"/>
      <c r="CF114" s="927">
        <v>26.5</v>
      </c>
      <c r="CG114" s="928"/>
      <c r="CH114" s="928"/>
      <c r="CI114" s="928"/>
      <c r="CJ114" s="928"/>
      <c r="CK114" s="955"/>
      <c r="CL114" s="956"/>
      <c r="CM114" s="929" t="s">
        <v>458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131</v>
      </c>
      <c r="DH114" s="966"/>
      <c r="DI114" s="966"/>
      <c r="DJ114" s="966"/>
      <c r="DK114" s="967"/>
      <c r="DL114" s="968" t="s">
        <v>446</v>
      </c>
      <c r="DM114" s="966"/>
      <c r="DN114" s="966"/>
      <c r="DO114" s="966"/>
      <c r="DP114" s="967"/>
      <c r="DQ114" s="968" t="s">
        <v>444</v>
      </c>
      <c r="DR114" s="966"/>
      <c r="DS114" s="966"/>
      <c r="DT114" s="966"/>
      <c r="DU114" s="967"/>
      <c r="DV114" s="969" t="s">
        <v>131</v>
      </c>
      <c r="DW114" s="970"/>
      <c r="DX114" s="970"/>
      <c r="DY114" s="970"/>
      <c r="DZ114" s="971"/>
    </row>
    <row r="115" spans="1:130" s="231" customFormat="1" ht="26.25" customHeight="1" x14ac:dyDescent="0.2">
      <c r="A115" s="961"/>
      <c r="B115" s="962"/>
      <c r="C115" s="930" t="s">
        <v>459</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3832</v>
      </c>
      <c r="AB115" s="945"/>
      <c r="AC115" s="945"/>
      <c r="AD115" s="945"/>
      <c r="AE115" s="946"/>
      <c r="AF115" s="947" t="s">
        <v>444</v>
      </c>
      <c r="AG115" s="945"/>
      <c r="AH115" s="945"/>
      <c r="AI115" s="945"/>
      <c r="AJ115" s="946"/>
      <c r="AK115" s="947" t="s">
        <v>131</v>
      </c>
      <c r="AL115" s="945"/>
      <c r="AM115" s="945"/>
      <c r="AN115" s="945"/>
      <c r="AO115" s="946"/>
      <c r="AP115" s="948" t="s">
        <v>131</v>
      </c>
      <c r="AQ115" s="949"/>
      <c r="AR115" s="949"/>
      <c r="AS115" s="949"/>
      <c r="AT115" s="950"/>
      <c r="AU115" s="915"/>
      <c r="AV115" s="916"/>
      <c r="AW115" s="916"/>
      <c r="AX115" s="916"/>
      <c r="AY115" s="916"/>
      <c r="AZ115" s="929" t="s">
        <v>460</v>
      </c>
      <c r="BA115" s="930"/>
      <c r="BB115" s="930"/>
      <c r="BC115" s="930"/>
      <c r="BD115" s="930"/>
      <c r="BE115" s="930"/>
      <c r="BF115" s="930"/>
      <c r="BG115" s="930"/>
      <c r="BH115" s="930"/>
      <c r="BI115" s="930"/>
      <c r="BJ115" s="930"/>
      <c r="BK115" s="930"/>
      <c r="BL115" s="930"/>
      <c r="BM115" s="930"/>
      <c r="BN115" s="930"/>
      <c r="BO115" s="930"/>
      <c r="BP115" s="931"/>
      <c r="BQ115" s="932" t="s">
        <v>446</v>
      </c>
      <c r="BR115" s="933"/>
      <c r="BS115" s="933"/>
      <c r="BT115" s="933"/>
      <c r="BU115" s="933"/>
      <c r="BV115" s="933" t="s">
        <v>131</v>
      </c>
      <c r="BW115" s="933"/>
      <c r="BX115" s="933"/>
      <c r="BY115" s="933"/>
      <c r="BZ115" s="933"/>
      <c r="CA115" s="933" t="s">
        <v>131</v>
      </c>
      <c r="CB115" s="933"/>
      <c r="CC115" s="933"/>
      <c r="CD115" s="933"/>
      <c r="CE115" s="933"/>
      <c r="CF115" s="927" t="s">
        <v>444</v>
      </c>
      <c r="CG115" s="928"/>
      <c r="CH115" s="928"/>
      <c r="CI115" s="928"/>
      <c r="CJ115" s="928"/>
      <c r="CK115" s="955"/>
      <c r="CL115" s="956"/>
      <c r="CM115" s="929" t="s">
        <v>461</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444</v>
      </c>
      <c r="DH115" s="966"/>
      <c r="DI115" s="966"/>
      <c r="DJ115" s="966"/>
      <c r="DK115" s="967"/>
      <c r="DL115" s="968" t="s">
        <v>444</v>
      </c>
      <c r="DM115" s="966"/>
      <c r="DN115" s="966"/>
      <c r="DO115" s="966"/>
      <c r="DP115" s="967"/>
      <c r="DQ115" s="968" t="s">
        <v>131</v>
      </c>
      <c r="DR115" s="966"/>
      <c r="DS115" s="966"/>
      <c r="DT115" s="966"/>
      <c r="DU115" s="967"/>
      <c r="DV115" s="969" t="s">
        <v>444</v>
      </c>
      <c r="DW115" s="970"/>
      <c r="DX115" s="970"/>
      <c r="DY115" s="970"/>
      <c r="DZ115" s="971"/>
    </row>
    <row r="116" spans="1:130" s="231" customFormat="1" ht="26.25" customHeight="1" x14ac:dyDescent="0.2">
      <c r="A116" s="963"/>
      <c r="B116" s="964"/>
      <c r="C116" s="972" t="s">
        <v>462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131</v>
      </c>
      <c r="AB116" s="966"/>
      <c r="AC116" s="966"/>
      <c r="AD116" s="966"/>
      <c r="AE116" s="967"/>
      <c r="AF116" s="968" t="s">
        <v>444</v>
      </c>
      <c r="AG116" s="966"/>
      <c r="AH116" s="966"/>
      <c r="AI116" s="966"/>
      <c r="AJ116" s="967"/>
      <c r="AK116" s="968" t="s">
        <v>131</v>
      </c>
      <c r="AL116" s="966"/>
      <c r="AM116" s="966"/>
      <c r="AN116" s="966"/>
      <c r="AO116" s="967"/>
      <c r="AP116" s="969" t="s">
        <v>131</v>
      </c>
      <c r="AQ116" s="970"/>
      <c r="AR116" s="970"/>
      <c r="AS116" s="970"/>
      <c r="AT116" s="971"/>
      <c r="AU116" s="915"/>
      <c r="AV116" s="916"/>
      <c r="AW116" s="916"/>
      <c r="AX116" s="916"/>
      <c r="AY116" s="916"/>
      <c r="AZ116" s="974" t="s">
        <v>463</v>
      </c>
      <c r="BA116" s="975"/>
      <c r="BB116" s="975"/>
      <c r="BC116" s="975"/>
      <c r="BD116" s="975"/>
      <c r="BE116" s="975"/>
      <c r="BF116" s="975"/>
      <c r="BG116" s="975"/>
      <c r="BH116" s="975"/>
      <c r="BI116" s="975"/>
      <c r="BJ116" s="975"/>
      <c r="BK116" s="975"/>
      <c r="BL116" s="975"/>
      <c r="BM116" s="975"/>
      <c r="BN116" s="975"/>
      <c r="BO116" s="975"/>
      <c r="BP116" s="976"/>
      <c r="BQ116" s="932" t="s">
        <v>446</v>
      </c>
      <c r="BR116" s="933"/>
      <c r="BS116" s="933"/>
      <c r="BT116" s="933"/>
      <c r="BU116" s="933"/>
      <c r="BV116" s="933" t="s">
        <v>444</v>
      </c>
      <c r="BW116" s="933"/>
      <c r="BX116" s="933"/>
      <c r="BY116" s="933"/>
      <c r="BZ116" s="933"/>
      <c r="CA116" s="933" t="s">
        <v>446</v>
      </c>
      <c r="CB116" s="933"/>
      <c r="CC116" s="933"/>
      <c r="CD116" s="933"/>
      <c r="CE116" s="933"/>
      <c r="CF116" s="927" t="s">
        <v>131</v>
      </c>
      <c r="CG116" s="928"/>
      <c r="CH116" s="928"/>
      <c r="CI116" s="928"/>
      <c r="CJ116" s="928"/>
      <c r="CK116" s="955"/>
      <c r="CL116" s="956"/>
      <c r="CM116" s="929" t="s">
        <v>464</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131</v>
      </c>
      <c r="DH116" s="966"/>
      <c r="DI116" s="966"/>
      <c r="DJ116" s="966"/>
      <c r="DK116" s="967"/>
      <c r="DL116" s="968" t="s">
        <v>444</v>
      </c>
      <c r="DM116" s="966"/>
      <c r="DN116" s="966"/>
      <c r="DO116" s="966"/>
      <c r="DP116" s="967"/>
      <c r="DQ116" s="968" t="s">
        <v>444</v>
      </c>
      <c r="DR116" s="966"/>
      <c r="DS116" s="966"/>
      <c r="DT116" s="966"/>
      <c r="DU116" s="967"/>
      <c r="DV116" s="969" t="s">
        <v>444</v>
      </c>
      <c r="DW116" s="970"/>
      <c r="DX116" s="970"/>
      <c r="DY116" s="970"/>
      <c r="DZ116" s="971"/>
    </row>
    <row r="117" spans="1:130" s="231" customFormat="1" ht="26.25" customHeight="1" x14ac:dyDescent="0.2">
      <c r="A117" s="919" t="s">
        <v>188</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465</v>
      </c>
      <c r="Z117" s="901"/>
      <c r="AA117" s="982">
        <v>4667667</v>
      </c>
      <c r="AB117" s="983"/>
      <c r="AC117" s="983"/>
      <c r="AD117" s="983"/>
      <c r="AE117" s="984"/>
      <c r="AF117" s="985">
        <v>4660385</v>
      </c>
      <c r="AG117" s="983"/>
      <c r="AH117" s="983"/>
      <c r="AI117" s="983"/>
      <c r="AJ117" s="984"/>
      <c r="AK117" s="985">
        <v>4571046</v>
      </c>
      <c r="AL117" s="983"/>
      <c r="AM117" s="983"/>
      <c r="AN117" s="983"/>
      <c r="AO117" s="984"/>
      <c r="AP117" s="986"/>
      <c r="AQ117" s="987"/>
      <c r="AR117" s="987"/>
      <c r="AS117" s="987"/>
      <c r="AT117" s="988"/>
      <c r="AU117" s="915"/>
      <c r="AV117" s="916"/>
      <c r="AW117" s="916"/>
      <c r="AX117" s="916"/>
      <c r="AY117" s="916"/>
      <c r="AZ117" s="974" t="s">
        <v>466</v>
      </c>
      <c r="BA117" s="975"/>
      <c r="BB117" s="975"/>
      <c r="BC117" s="975"/>
      <c r="BD117" s="975"/>
      <c r="BE117" s="975"/>
      <c r="BF117" s="975"/>
      <c r="BG117" s="975"/>
      <c r="BH117" s="975"/>
      <c r="BI117" s="975"/>
      <c r="BJ117" s="975"/>
      <c r="BK117" s="975"/>
      <c r="BL117" s="975"/>
      <c r="BM117" s="975"/>
      <c r="BN117" s="975"/>
      <c r="BO117" s="975"/>
      <c r="BP117" s="976"/>
      <c r="BQ117" s="932" t="s">
        <v>131</v>
      </c>
      <c r="BR117" s="933"/>
      <c r="BS117" s="933"/>
      <c r="BT117" s="933"/>
      <c r="BU117" s="933"/>
      <c r="BV117" s="933" t="s">
        <v>131</v>
      </c>
      <c r="BW117" s="933"/>
      <c r="BX117" s="933"/>
      <c r="BY117" s="933"/>
      <c r="BZ117" s="933"/>
      <c r="CA117" s="933" t="s">
        <v>131</v>
      </c>
      <c r="CB117" s="933"/>
      <c r="CC117" s="933"/>
      <c r="CD117" s="933"/>
      <c r="CE117" s="933"/>
      <c r="CF117" s="927" t="s">
        <v>131</v>
      </c>
      <c r="CG117" s="928"/>
      <c r="CH117" s="928"/>
      <c r="CI117" s="928"/>
      <c r="CJ117" s="928"/>
      <c r="CK117" s="955"/>
      <c r="CL117" s="956"/>
      <c r="CM117" s="929" t="s">
        <v>467</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131</v>
      </c>
      <c r="DH117" s="966"/>
      <c r="DI117" s="966"/>
      <c r="DJ117" s="966"/>
      <c r="DK117" s="967"/>
      <c r="DL117" s="968" t="s">
        <v>131</v>
      </c>
      <c r="DM117" s="966"/>
      <c r="DN117" s="966"/>
      <c r="DO117" s="966"/>
      <c r="DP117" s="967"/>
      <c r="DQ117" s="968" t="s">
        <v>131</v>
      </c>
      <c r="DR117" s="966"/>
      <c r="DS117" s="966"/>
      <c r="DT117" s="966"/>
      <c r="DU117" s="967"/>
      <c r="DV117" s="969" t="s">
        <v>131</v>
      </c>
      <c r="DW117" s="970"/>
      <c r="DX117" s="970"/>
      <c r="DY117" s="970"/>
      <c r="DZ117" s="971"/>
    </row>
    <row r="118" spans="1:130" s="231" customFormat="1" ht="26.25" customHeight="1" x14ac:dyDescent="0.2">
      <c r="A118" s="919" t="s">
        <v>439</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436</v>
      </c>
      <c r="AB118" s="900"/>
      <c r="AC118" s="900"/>
      <c r="AD118" s="900"/>
      <c r="AE118" s="901"/>
      <c r="AF118" s="899" t="s">
        <v>437</v>
      </c>
      <c r="AG118" s="900"/>
      <c r="AH118" s="900"/>
      <c r="AI118" s="900"/>
      <c r="AJ118" s="901"/>
      <c r="AK118" s="899" t="s">
        <v>308</v>
      </c>
      <c r="AL118" s="900"/>
      <c r="AM118" s="900"/>
      <c r="AN118" s="900"/>
      <c r="AO118" s="901"/>
      <c r="AP118" s="977" t="s">
        <v>438</v>
      </c>
      <c r="AQ118" s="978"/>
      <c r="AR118" s="978"/>
      <c r="AS118" s="978"/>
      <c r="AT118" s="979"/>
      <c r="AU118" s="915"/>
      <c r="AV118" s="916"/>
      <c r="AW118" s="916"/>
      <c r="AX118" s="916"/>
      <c r="AY118" s="916"/>
      <c r="AZ118" s="980" t="s">
        <v>468</v>
      </c>
      <c r="BA118" s="972"/>
      <c r="BB118" s="972"/>
      <c r="BC118" s="972"/>
      <c r="BD118" s="972"/>
      <c r="BE118" s="972"/>
      <c r="BF118" s="972"/>
      <c r="BG118" s="972"/>
      <c r="BH118" s="972"/>
      <c r="BI118" s="972"/>
      <c r="BJ118" s="972"/>
      <c r="BK118" s="972"/>
      <c r="BL118" s="972"/>
      <c r="BM118" s="972"/>
      <c r="BN118" s="972"/>
      <c r="BO118" s="972"/>
      <c r="BP118" s="973"/>
      <c r="BQ118" s="1003" t="s">
        <v>131</v>
      </c>
      <c r="BR118" s="1004"/>
      <c r="BS118" s="1004"/>
      <c r="BT118" s="1004"/>
      <c r="BU118" s="1004"/>
      <c r="BV118" s="1004" t="s">
        <v>131</v>
      </c>
      <c r="BW118" s="1004"/>
      <c r="BX118" s="1004"/>
      <c r="BY118" s="1004"/>
      <c r="BZ118" s="1004"/>
      <c r="CA118" s="1004" t="s">
        <v>131</v>
      </c>
      <c r="CB118" s="1004"/>
      <c r="CC118" s="1004"/>
      <c r="CD118" s="1004"/>
      <c r="CE118" s="1004"/>
      <c r="CF118" s="927" t="s">
        <v>131</v>
      </c>
      <c r="CG118" s="928"/>
      <c r="CH118" s="928"/>
      <c r="CI118" s="928"/>
      <c r="CJ118" s="928"/>
      <c r="CK118" s="955"/>
      <c r="CL118" s="956"/>
      <c r="CM118" s="929" t="s">
        <v>469</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131</v>
      </c>
      <c r="DH118" s="966"/>
      <c r="DI118" s="966"/>
      <c r="DJ118" s="966"/>
      <c r="DK118" s="967"/>
      <c r="DL118" s="968" t="s">
        <v>131</v>
      </c>
      <c r="DM118" s="966"/>
      <c r="DN118" s="966"/>
      <c r="DO118" s="966"/>
      <c r="DP118" s="967"/>
      <c r="DQ118" s="968" t="s">
        <v>131</v>
      </c>
      <c r="DR118" s="966"/>
      <c r="DS118" s="966"/>
      <c r="DT118" s="966"/>
      <c r="DU118" s="967"/>
      <c r="DV118" s="969" t="s">
        <v>131</v>
      </c>
      <c r="DW118" s="970"/>
      <c r="DX118" s="970"/>
      <c r="DY118" s="970"/>
      <c r="DZ118" s="971"/>
    </row>
    <row r="119" spans="1:130" s="231" customFormat="1" ht="26.25" customHeight="1" x14ac:dyDescent="0.2">
      <c r="A119" s="1061" t="s">
        <v>442</v>
      </c>
      <c r="B119" s="954"/>
      <c r="C119" s="936" t="s">
        <v>443</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131</v>
      </c>
      <c r="AB119" s="907"/>
      <c r="AC119" s="907"/>
      <c r="AD119" s="907"/>
      <c r="AE119" s="908"/>
      <c r="AF119" s="909" t="s">
        <v>131</v>
      </c>
      <c r="AG119" s="907"/>
      <c r="AH119" s="907"/>
      <c r="AI119" s="907"/>
      <c r="AJ119" s="908"/>
      <c r="AK119" s="909" t="s">
        <v>131</v>
      </c>
      <c r="AL119" s="907"/>
      <c r="AM119" s="907"/>
      <c r="AN119" s="907"/>
      <c r="AO119" s="908"/>
      <c r="AP119" s="910" t="s">
        <v>131</v>
      </c>
      <c r="AQ119" s="911"/>
      <c r="AR119" s="911"/>
      <c r="AS119" s="911"/>
      <c r="AT119" s="912"/>
      <c r="AU119" s="917"/>
      <c r="AV119" s="918"/>
      <c r="AW119" s="918"/>
      <c r="AX119" s="918"/>
      <c r="AY119" s="918"/>
      <c r="AZ119" s="253" t="s">
        <v>188</v>
      </c>
      <c r="BA119" s="253"/>
      <c r="BB119" s="253"/>
      <c r="BC119" s="253"/>
      <c r="BD119" s="253"/>
      <c r="BE119" s="253"/>
      <c r="BF119" s="253"/>
      <c r="BG119" s="253"/>
      <c r="BH119" s="253"/>
      <c r="BI119" s="253"/>
      <c r="BJ119" s="253"/>
      <c r="BK119" s="253"/>
      <c r="BL119" s="253"/>
      <c r="BM119" s="253"/>
      <c r="BN119" s="253"/>
      <c r="BO119" s="981" t="s">
        <v>470</v>
      </c>
      <c r="BP119" s="1009"/>
      <c r="BQ119" s="1003">
        <v>59208730</v>
      </c>
      <c r="BR119" s="1004"/>
      <c r="BS119" s="1004"/>
      <c r="BT119" s="1004"/>
      <c r="BU119" s="1004"/>
      <c r="BV119" s="1004">
        <v>62288540</v>
      </c>
      <c r="BW119" s="1004"/>
      <c r="BX119" s="1004"/>
      <c r="BY119" s="1004"/>
      <c r="BZ119" s="1004"/>
      <c r="CA119" s="1004">
        <v>62138755</v>
      </c>
      <c r="CB119" s="1004"/>
      <c r="CC119" s="1004"/>
      <c r="CD119" s="1004"/>
      <c r="CE119" s="1004"/>
      <c r="CF119" s="1005"/>
      <c r="CG119" s="1006"/>
      <c r="CH119" s="1006"/>
      <c r="CI119" s="1006"/>
      <c r="CJ119" s="1007"/>
      <c r="CK119" s="957"/>
      <c r="CL119" s="958"/>
      <c r="CM119" s="980" t="s">
        <v>471</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v>496914</v>
      </c>
      <c r="DH119" s="990"/>
      <c r="DI119" s="990"/>
      <c r="DJ119" s="990"/>
      <c r="DK119" s="991"/>
      <c r="DL119" s="989">
        <v>909014</v>
      </c>
      <c r="DM119" s="990"/>
      <c r="DN119" s="990"/>
      <c r="DO119" s="990"/>
      <c r="DP119" s="991"/>
      <c r="DQ119" s="989">
        <v>880688</v>
      </c>
      <c r="DR119" s="990"/>
      <c r="DS119" s="990"/>
      <c r="DT119" s="990"/>
      <c r="DU119" s="991"/>
      <c r="DV119" s="992">
        <v>4.2</v>
      </c>
      <c r="DW119" s="993"/>
      <c r="DX119" s="993"/>
      <c r="DY119" s="993"/>
      <c r="DZ119" s="994"/>
    </row>
    <row r="120" spans="1:130" s="231" customFormat="1" ht="26.25" customHeight="1" x14ac:dyDescent="0.2">
      <c r="A120" s="1062"/>
      <c r="B120" s="956"/>
      <c r="C120" s="929" t="s">
        <v>448</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131</v>
      </c>
      <c r="AB120" s="966"/>
      <c r="AC120" s="966"/>
      <c r="AD120" s="966"/>
      <c r="AE120" s="967"/>
      <c r="AF120" s="968" t="s">
        <v>131</v>
      </c>
      <c r="AG120" s="966"/>
      <c r="AH120" s="966"/>
      <c r="AI120" s="966"/>
      <c r="AJ120" s="967"/>
      <c r="AK120" s="968" t="s">
        <v>131</v>
      </c>
      <c r="AL120" s="966"/>
      <c r="AM120" s="966"/>
      <c r="AN120" s="966"/>
      <c r="AO120" s="967"/>
      <c r="AP120" s="969" t="s">
        <v>131</v>
      </c>
      <c r="AQ120" s="970"/>
      <c r="AR120" s="970"/>
      <c r="AS120" s="970"/>
      <c r="AT120" s="971"/>
      <c r="AU120" s="995" t="s">
        <v>472</v>
      </c>
      <c r="AV120" s="996"/>
      <c r="AW120" s="996"/>
      <c r="AX120" s="996"/>
      <c r="AY120" s="997"/>
      <c r="AZ120" s="936" t="s">
        <v>473</v>
      </c>
      <c r="BA120" s="904"/>
      <c r="BB120" s="904"/>
      <c r="BC120" s="904"/>
      <c r="BD120" s="904"/>
      <c r="BE120" s="904"/>
      <c r="BF120" s="904"/>
      <c r="BG120" s="904"/>
      <c r="BH120" s="904"/>
      <c r="BI120" s="904"/>
      <c r="BJ120" s="904"/>
      <c r="BK120" s="904"/>
      <c r="BL120" s="904"/>
      <c r="BM120" s="904"/>
      <c r="BN120" s="904"/>
      <c r="BO120" s="904"/>
      <c r="BP120" s="905"/>
      <c r="BQ120" s="937">
        <v>11506705</v>
      </c>
      <c r="BR120" s="938"/>
      <c r="BS120" s="938"/>
      <c r="BT120" s="938"/>
      <c r="BU120" s="938"/>
      <c r="BV120" s="938">
        <v>11761015</v>
      </c>
      <c r="BW120" s="938"/>
      <c r="BX120" s="938"/>
      <c r="BY120" s="938"/>
      <c r="BZ120" s="938"/>
      <c r="CA120" s="938">
        <v>12334325</v>
      </c>
      <c r="CB120" s="938"/>
      <c r="CC120" s="938"/>
      <c r="CD120" s="938"/>
      <c r="CE120" s="938"/>
      <c r="CF120" s="951">
        <v>59.1</v>
      </c>
      <c r="CG120" s="952"/>
      <c r="CH120" s="952"/>
      <c r="CI120" s="952"/>
      <c r="CJ120" s="952"/>
      <c r="CK120" s="1010" t="s">
        <v>474</v>
      </c>
      <c r="CL120" s="1011"/>
      <c r="CM120" s="1011"/>
      <c r="CN120" s="1011"/>
      <c r="CO120" s="1012"/>
      <c r="CP120" s="1018" t="s">
        <v>413</v>
      </c>
      <c r="CQ120" s="1019"/>
      <c r="CR120" s="1019"/>
      <c r="CS120" s="1019"/>
      <c r="CT120" s="1019"/>
      <c r="CU120" s="1019"/>
      <c r="CV120" s="1019"/>
      <c r="CW120" s="1019"/>
      <c r="CX120" s="1019"/>
      <c r="CY120" s="1019"/>
      <c r="CZ120" s="1019"/>
      <c r="DA120" s="1019"/>
      <c r="DB120" s="1019"/>
      <c r="DC120" s="1019"/>
      <c r="DD120" s="1019"/>
      <c r="DE120" s="1019"/>
      <c r="DF120" s="1020"/>
      <c r="DG120" s="937">
        <v>13348877</v>
      </c>
      <c r="DH120" s="938"/>
      <c r="DI120" s="938"/>
      <c r="DJ120" s="938"/>
      <c r="DK120" s="938"/>
      <c r="DL120" s="938">
        <v>13236109</v>
      </c>
      <c r="DM120" s="938"/>
      <c r="DN120" s="938"/>
      <c r="DO120" s="938"/>
      <c r="DP120" s="938"/>
      <c r="DQ120" s="938">
        <v>13269233</v>
      </c>
      <c r="DR120" s="938"/>
      <c r="DS120" s="938"/>
      <c r="DT120" s="938"/>
      <c r="DU120" s="938"/>
      <c r="DV120" s="939">
        <v>63.5</v>
      </c>
      <c r="DW120" s="939"/>
      <c r="DX120" s="939"/>
      <c r="DY120" s="939"/>
      <c r="DZ120" s="940"/>
    </row>
    <row r="121" spans="1:130" s="231" customFormat="1" ht="26.25" customHeight="1" x14ac:dyDescent="0.2">
      <c r="A121" s="1062"/>
      <c r="B121" s="956"/>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131</v>
      </c>
      <c r="AB121" s="966"/>
      <c r="AC121" s="966"/>
      <c r="AD121" s="966"/>
      <c r="AE121" s="967"/>
      <c r="AF121" s="968" t="s">
        <v>131</v>
      </c>
      <c r="AG121" s="966"/>
      <c r="AH121" s="966"/>
      <c r="AI121" s="966"/>
      <c r="AJ121" s="967"/>
      <c r="AK121" s="968" t="s">
        <v>131</v>
      </c>
      <c r="AL121" s="966"/>
      <c r="AM121" s="966"/>
      <c r="AN121" s="966"/>
      <c r="AO121" s="967"/>
      <c r="AP121" s="969" t="s">
        <v>131</v>
      </c>
      <c r="AQ121" s="970"/>
      <c r="AR121" s="970"/>
      <c r="AS121" s="970"/>
      <c r="AT121" s="971"/>
      <c r="AU121" s="998"/>
      <c r="AV121" s="999"/>
      <c r="AW121" s="999"/>
      <c r="AX121" s="999"/>
      <c r="AY121" s="1000"/>
      <c r="AZ121" s="929" t="s">
        <v>476</v>
      </c>
      <c r="BA121" s="930"/>
      <c r="BB121" s="930"/>
      <c r="BC121" s="930"/>
      <c r="BD121" s="930"/>
      <c r="BE121" s="930"/>
      <c r="BF121" s="930"/>
      <c r="BG121" s="930"/>
      <c r="BH121" s="930"/>
      <c r="BI121" s="930"/>
      <c r="BJ121" s="930"/>
      <c r="BK121" s="930"/>
      <c r="BL121" s="930"/>
      <c r="BM121" s="930"/>
      <c r="BN121" s="930"/>
      <c r="BO121" s="930"/>
      <c r="BP121" s="931"/>
      <c r="BQ121" s="932">
        <v>11460924</v>
      </c>
      <c r="BR121" s="933"/>
      <c r="BS121" s="933"/>
      <c r="BT121" s="933"/>
      <c r="BU121" s="933"/>
      <c r="BV121" s="933">
        <v>12262108</v>
      </c>
      <c r="BW121" s="933"/>
      <c r="BX121" s="933"/>
      <c r="BY121" s="933"/>
      <c r="BZ121" s="933"/>
      <c r="CA121" s="933">
        <v>12740222</v>
      </c>
      <c r="CB121" s="933"/>
      <c r="CC121" s="933"/>
      <c r="CD121" s="933"/>
      <c r="CE121" s="933"/>
      <c r="CF121" s="927">
        <v>61</v>
      </c>
      <c r="CG121" s="928"/>
      <c r="CH121" s="928"/>
      <c r="CI121" s="928"/>
      <c r="CJ121" s="928"/>
      <c r="CK121" s="1013"/>
      <c r="CL121" s="1014"/>
      <c r="CM121" s="1014"/>
      <c r="CN121" s="1014"/>
      <c r="CO121" s="1015"/>
      <c r="CP121" s="1023" t="s">
        <v>410</v>
      </c>
      <c r="CQ121" s="1024"/>
      <c r="CR121" s="1024"/>
      <c r="CS121" s="1024"/>
      <c r="CT121" s="1024"/>
      <c r="CU121" s="1024"/>
      <c r="CV121" s="1024"/>
      <c r="CW121" s="1024"/>
      <c r="CX121" s="1024"/>
      <c r="CY121" s="1024"/>
      <c r="CZ121" s="1024"/>
      <c r="DA121" s="1024"/>
      <c r="DB121" s="1024"/>
      <c r="DC121" s="1024"/>
      <c r="DD121" s="1024"/>
      <c r="DE121" s="1024"/>
      <c r="DF121" s="1025"/>
      <c r="DG121" s="932">
        <v>41997</v>
      </c>
      <c r="DH121" s="933"/>
      <c r="DI121" s="933"/>
      <c r="DJ121" s="933"/>
      <c r="DK121" s="933"/>
      <c r="DL121" s="933">
        <v>48344</v>
      </c>
      <c r="DM121" s="933"/>
      <c r="DN121" s="933"/>
      <c r="DO121" s="933"/>
      <c r="DP121" s="933"/>
      <c r="DQ121" s="933">
        <v>47143</v>
      </c>
      <c r="DR121" s="933"/>
      <c r="DS121" s="933"/>
      <c r="DT121" s="933"/>
      <c r="DU121" s="933"/>
      <c r="DV121" s="934">
        <v>0.2</v>
      </c>
      <c r="DW121" s="934"/>
      <c r="DX121" s="934"/>
      <c r="DY121" s="934"/>
      <c r="DZ121" s="935"/>
    </row>
    <row r="122" spans="1:130" s="231" customFormat="1" ht="26.25" customHeight="1" x14ac:dyDescent="0.2">
      <c r="A122" s="1062"/>
      <c r="B122" s="956"/>
      <c r="C122" s="929" t="s">
        <v>458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131</v>
      </c>
      <c r="AB122" s="966"/>
      <c r="AC122" s="966"/>
      <c r="AD122" s="966"/>
      <c r="AE122" s="967"/>
      <c r="AF122" s="968" t="s">
        <v>131</v>
      </c>
      <c r="AG122" s="966"/>
      <c r="AH122" s="966"/>
      <c r="AI122" s="966"/>
      <c r="AJ122" s="967"/>
      <c r="AK122" s="968" t="s">
        <v>131</v>
      </c>
      <c r="AL122" s="966"/>
      <c r="AM122" s="966"/>
      <c r="AN122" s="966"/>
      <c r="AO122" s="967"/>
      <c r="AP122" s="969" t="s">
        <v>131</v>
      </c>
      <c r="AQ122" s="970"/>
      <c r="AR122" s="970"/>
      <c r="AS122" s="970"/>
      <c r="AT122" s="971"/>
      <c r="AU122" s="998"/>
      <c r="AV122" s="999"/>
      <c r="AW122" s="999"/>
      <c r="AX122" s="999"/>
      <c r="AY122" s="1000"/>
      <c r="AZ122" s="980" t="s">
        <v>477</v>
      </c>
      <c r="BA122" s="972"/>
      <c r="BB122" s="972"/>
      <c r="BC122" s="972"/>
      <c r="BD122" s="972"/>
      <c r="BE122" s="972"/>
      <c r="BF122" s="972"/>
      <c r="BG122" s="972"/>
      <c r="BH122" s="972"/>
      <c r="BI122" s="972"/>
      <c r="BJ122" s="972"/>
      <c r="BK122" s="972"/>
      <c r="BL122" s="972"/>
      <c r="BM122" s="972"/>
      <c r="BN122" s="972"/>
      <c r="BO122" s="972"/>
      <c r="BP122" s="973"/>
      <c r="BQ122" s="1003">
        <v>39235773</v>
      </c>
      <c r="BR122" s="1004"/>
      <c r="BS122" s="1004"/>
      <c r="BT122" s="1004"/>
      <c r="BU122" s="1004"/>
      <c r="BV122" s="1004">
        <v>39696765</v>
      </c>
      <c r="BW122" s="1004"/>
      <c r="BX122" s="1004"/>
      <c r="BY122" s="1004"/>
      <c r="BZ122" s="1004"/>
      <c r="CA122" s="1004">
        <v>39817255</v>
      </c>
      <c r="CB122" s="1004"/>
      <c r="CC122" s="1004"/>
      <c r="CD122" s="1004"/>
      <c r="CE122" s="1004"/>
      <c r="CF122" s="1021">
        <v>190.7</v>
      </c>
      <c r="CG122" s="1022"/>
      <c r="CH122" s="1022"/>
      <c r="CI122" s="1022"/>
      <c r="CJ122" s="1022"/>
      <c r="CK122" s="1013"/>
      <c r="CL122" s="1014"/>
      <c r="CM122" s="1014"/>
      <c r="CN122" s="1014"/>
      <c r="CO122" s="1015"/>
      <c r="CP122" s="1023" t="s">
        <v>416</v>
      </c>
      <c r="CQ122" s="1024"/>
      <c r="CR122" s="1024"/>
      <c r="CS122" s="1024"/>
      <c r="CT122" s="1024"/>
      <c r="CU122" s="1024"/>
      <c r="CV122" s="1024"/>
      <c r="CW122" s="1024"/>
      <c r="CX122" s="1024"/>
      <c r="CY122" s="1024"/>
      <c r="CZ122" s="1024"/>
      <c r="DA122" s="1024"/>
      <c r="DB122" s="1024"/>
      <c r="DC122" s="1024"/>
      <c r="DD122" s="1024"/>
      <c r="DE122" s="1024"/>
      <c r="DF122" s="1025"/>
      <c r="DG122" s="932" t="s">
        <v>131</v>
      </c>
      <c r="DH122" s="933"/>
      <c r="DI122" s="933"/>
      <c r="DJ122" s="933"/>
      <c r="DK122" s="933"/>
      <c r="DL122" s="933" t="s">
        <v>131</v>
      </c>
      <c r="DM122" s="933"/>
      <c r="DN122" s="933"/>
      <c r="DO122" s="933"/>
      <c r="DP122" s="933"/>
      <c r="DQ122" s="933">
        <v>22200</v>
      </c>
      <c r="DR122" s="933"/>
      <c r="DS122" s="933"/>
      <c r="DT122" s="933"/>
      <c r="DU122" s="933"/>
      <c r="DV122" s="934">
        <v>0.1</v>
      </c>
      <c r="DW122" s="934"/>
      <c r="DX122" s="934"/>
      <c r="DY122" s="934"/>
      <c r="DZ122" s="935"/>
    </row>
    <row r="123" spans="1:130" s="231" customFormat="1" ht="26.25" customHeight="1" x14ac:dyDescent="0.2">
      <c r="A123" s="1062"/>
      <c r="B123" s="956"/>
      <c r="C123" s="929" t="s">
        <v>464</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v>3832</v>
      </c>
      <c r="AB123" s="966"/>
      <c r="AC123" s="966"/>
      <c r="AD123" s="966"/>
      <c r="AE123" s="967"/>
      <c r="AF123" s="968" t="s">
        <v>131</v>
      </c>
      <c r="AG123" s="966"/>
      <c r="AH123" s="966"/>
      <c r="AI123" s="966"/>
      <c r="AJ123" s="967"/>
      <c r="AK123" s="968" t="s">
        <v>131</v>
      </c>
      <c r="AL123" s="966"/>
      <c r="AM123" s="966"/>
      <c r="AN123" s="966"/>
      <c r="AO123" s="967"/>
      <c r="AP123" s="969" t="s">
        <v>131</v>
      </c>
      <c r="AQ123" s="970"/>
      <c r="AR123" s="970"/>
      <c r="AS123" s="970"/>
      <c r="AT123" s="971"/>
      <c r="AU123" s="1001"/>
      <c r="AV123" s="1002"/>
      <c r="AW123" s="1002"/>
      <c r="AX123" s="1002"/>
      <c r="AY123" s="1002"/>
      <c r="AZ123" s="253" t="s">
        <v>188</v>
      </c>
      <c r="BA123" s="253"/>
      <c r="BB123" s="253"/>
      <c r="BC123" s="253"/>
      <c r="BD123" s="253"/>
      <c r="BE123" s="253"/>
      <c r="BF123" s="253"/>
      <c r="BG123" s="253"/>
      <c r="BH123" s="253"/>
      <c r="BI123" s="253"/>
      <c r="BJ123" s="253"/>
      <c r="BK123" s="253"/>
      <c r="BL123" s="253"/>
      <c r="BM123" s="253"/>
      <c r="BN123" s="253"/>
      <c r="BO123" s="981" t="s">
        <v>478</v>
      </c>
      <c r="BP123" s="1009"/>
      <c r="BQ123" s="1068">
        <v>62203402</v>
      </c>
      <c r="BR123" s="1069"/>
      <c r="BS123" s="1069"/>
      <c r="BT123" s="1069"/>
      <c r="BU123" s="1069"/>
      <c r="BV123" s="1069">
        <v>63719888</v>
      </c>
      <c r="BW123" s="1069"/>
      <c r="BX123" s="1069"/>
      <c r="BY123" s="1069"/>
      <c r="BZ123" s="1069"/>
      <c r="CA123" s="1069">
        <v>64891802</v>
      </c>
      <c r="CB123" s="1069"/>
      <c r="CC123" s="1069"/>
      <c r="CD123" s="1069"/>
      <c r="CE123" s="1069"/>
      <c r="CF123" s="1005"/>
      <c r="CG123" s="1006"/>
      <c r="CH123" s="1006"/>
      <c r="CI123" s="1006"/>
      <c r="CJ123" s="1007"/>
      <c r="CK123" s="1013"/>
      <c r="CL123" s="1014"/>
      <c r="CM123" s="1014"/>
      <c r="CN123" s="1014"/>
      <c r="CO123" s="1015"/>
      <c r="CP123" s="1023" t="s">
        <v>408</v>
      </c>
      <c r="CQ123" s="1024"/>
      <c r="CR123" s="1024"/>
      <c r="CS123" s="1024"/>
      <c r="CT123" s="1024"/>
      <c r="CU123" s="1024"/>
      <c r="CV123" s="1024"/>
      <c r="CW123" s="1024"/>
      <c r="CX123" s="1024"/>
      <c r="CY123" s="1024"/>
      <c r="CZ123" s="1024"/>
      <c r="DA123" s="1024"/>
      <c r="DB123" s="1024"/>
      <c r="DC123" s="1024"/>
      <c r="DD123" s="1024"/>
      <c r="DE123" s="1024"/>
      <c r="DF123" s="1025"/>
      <c r="DG123" s="965" t="s">
        <v>131</v>
      </c>
      <c r="DH123" s="966"/>
      <c r="DI123" s="966"/>
      <c r="DJ123" s="966"/>
      <c r="DK123" s="967"/>
      <c r="DL123" s="968" t="s">
        <v>131</v>
      </c>
      <c r="DM123" s="966"/>
      <c r="DN123" s="966"/>
      <c r="DO123" s="966"/>
      <c r="DP123" s="967"/>
      <c r="DQ123" s="968" t="s">
        <v>131</v>
      </c>
      <c r="DR123" s="966"/>
      <c r="DS123" s="966"/>
      <c r="DT123" s="966"/>
      <c r="DU123" s="967"/>
      <c r="DV123" s="969" t="s">
        <v>131</v>
      </c>
      <c r="DW123" s="970"/>
      <c r="DX123" s="970"/>
      <c r="DY123" s="970"/>
      <c r="DZ123" s="971"/>
    </row>
    <row r="124" spans="1:130" s="231" customFormat="1" ht="26.25" customHeight="1" thickBot="1" x14ac:dyDescent="0.25">
      <c r="A124" s="1062"/>
      <c r="B124" s="956"/>
      <c r="C124" s="929" t="s">
        <v>467</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131</v>
      </c>
      <c r="AB124" s="966"/>
      <c r="AC124" s="966"/>
      <c r="AD124" s="966"/>
      <c r="AE124" s="967"/>
      <c r="AF124" s="968" t="s">
        <v>131</v>
      </c>
      <c r="AG124" s="966"/>
      <c r="AH124" s="966"/>
      <c r="AI124" s="966"/>
      <c r="AJ124" s="967"/>
      <c r="AK124" s="968" t="s">
        <v>131</v>
      </c>
      <c r="AL124" s="966"/>
      <c r="AM124" s="966"/>
      <c r="AN124" s="966"/>
      <c r="AO124" s="967"/>
      <c r="AP124" s="969" t="s">
        <v>131</v>
      </c>
      <c r="AQ124" s="970"/>
      <c r="AR124" s="970"/>
      <c r="AS124" s="970"/>
      <c r="AT124" s="971"/>
      <c r="AU124" s="1064" t="s">
        <v>479</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131</v>
      </c>
      <c r="BR124" s="1031"/>
      <c r="BS124" s="1031"/>
      <c r="BT124" s="1031"/>
      <c r="BU124" s="1031"/>
      <c r="BV124" s="1031" t="s">
        <v>131</v>
      </c>
      <c r="BW124" s="1031"/>
      <c r="BX124" s="1031"/>
      <c r="BY124" s="1031"/>
      <c r="BZ124" s="1031"/>
      <c r="CA124" s="1031" t="s">
        <v>131</v>
      </c>
      <c r="CB124" s="1031"/>
      <c r="CC124" s="1031"/>
      <c r="CD124" s="1031"/>
      <c r="CE124" s="1031"/>
      <c r="CF124" s="1032"/>
      <c r="CG124" s="1033"/>
      <c r="CH124" s="1033"/>
      <c r="CI124" s="1033"/>
      <c r="CJ124" s="1034"/>
      <c r="CK124" s="1016"/>
      <c r="CL124" s="1016"/>
      <c r="CM124" s="1016"/>
      <c r="CN124" s="1016"/>
      <c r="CO124" s="1017"/>
      <c r="CP124" s="1023" t="s">
        <v>480</v>
      </c>
      <c r="CQ124" s="1024"/>
      <c r="CR124" s="1024"/>
      <c r="CS124" s="1024"/>
      <c r="CT124" s="1024"/>
      <c r="CU124" s="1024"/>
      <c r="CV124" s="1024"/>
      <c r="CW124" s="1024"/>
      <c r="CX124" s="1024"/>
      <c r="CY124" s="1024"/>
      <c r="CZ124" s="1024"/>
      <c r="DA124" s="1024"/>
      <c r="DB124" s="1024"/>
      <c r="DC124" s="1024"/>
      <c r="DD124" s="1024"/>
      <c r="DE124" s="1024"/>
      <c r="DF124" s="1025"/>
      <c r="DG124" s="1008" t="s">
        <v>131</v>
      </c>
      <c r="DH124" s="990"/>
      <c r="DI124" s="990"/>
      <c r="DJ124" s="990"/>
      <c r="DK124" s="991"/>
      <c r="DL124" s="989" t="s">
        <v>131</v>
      </c>
      <c r="DM124" s="990"/>
      <c r="DN124" s="990"/>
      <c r="DO124" s="990"/>
      <c r="DP124" s="991"/>
      <c r="DQ124" s="989" t="s">
        <v>131</v>
      </c>
      <c r="DR124" s="990"/>
      <c r="DS124" s="990"/>
      <c r="DT124" s="990"/>
      <c r="DU124" s="991"/>
      <c r="DV124" s="992" t="s">
        <v>131</v>
      </c>
      <c r="DW124" s="993"/>
      <c r="DX124" s="993"/>
      <c r="DY124" s="993"/>
      <c r="DZ124" s="994"/>
    </row>
    <row r="125" spans="1:130" s="231" customFormat="1" ht="26.25" customHeight="1" x14ac:dyDescent="0.2">
      <c r="A125" s="1062"/>
      <c r="B125" s="956"/>
      <c r="C125" s="929" t="s">
        <v>469</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131</v>
      </c>
      <c r="AB125" s="966"/>
      <c r="AC125" s="966"/>
      <c r="AD125" s="966"/>
      <c r="AE125" s="967"/>
      <c r="AF125" s="968" t="s">
        <v>131</v>
      </c>
      <c r="AG125" s="966"/>
      <c r="AH125" s="966"/>
      <c r="AI125" s="966"/>
      <c r="AJ125" s="967"/>
      <c r="AK125" s="968" t="s">
        <v>131</v>
      </c>
      <c r="AL125" s="966"/>
      <c r="AM125" s="966"/>
      <c r="AN125" s="966"/>
      <c r="AO125" s="967"/>
      <c r="AP125" s="969" t="s">
        <v>131</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481</v>
      </c>
      <c r="CL125" s="1011"/>
      <c r="CM125" s="1011"/>
      <c r="CN125" s="1011"/>
      <c r="CO125" s="1012"/>
      <c r="CP125" s="936" t="s">
        <v>482</v>
      </c>
      <c r="CQ125" s="904"/>
      <c r="CR125" s="904"/>
      <c r="CS125" s="904"/>
      <c r="CT125" s="904"/>
      <c r="CU125" s="904"/>
      <c r="CV125" s="904"/>
      <c r="CW125" s="904"/>
      <c r="CX125" s="904"/>
      <c r="CY125" s="904"/>
      <c r="CZ125" s="904"/>
      <c r="DA125" s="904"/>
      <c r="DB125" s="904"/>
      <c r="DC125" s="904"/>
      <c r="DD125" s="904"/>
      <c r="DE125" s="904"/>
      <c r="DF125" s="905"/>
      <c r="DG125" s="937" t="s">
        <v>131</v>
      </c>
      <c r="DH125" s="938"/>
      <c r="DI125" s="938"/>
      <c r="DJ125" s="938"/>
      <c r="DK125" s="938"/>
      <c r="DL125" s="938" t="s">
        <v>131</v>
      </c>
      <c r="DM125" s="938"/>
      <c r="DN125" s="938"/>
      <c r="DO125" s="938"/>
      <c r="DP125" s="938"/>
      <c r="DQ125" s="938" t="s">
        <v>131</v>
      </c>
      <c r="DR125" s="938"/>
      <c r="DS125" s="938"/>
      <c r="DT125" s="938"/>
      <c r="DU125" s="938"/>
      <c r="DV125" s="939" t="s">
        <v>131</v>
      </c>
      <c r="DW125" s="939"/>
      <c r="DX125" s="939"/>
      <c r="DY125" s="939"/>
      <c r="DZ125" s="940"/>
    </row>
    <row r="126" spans="1:130" s="231" customFormat="1" ht="26.25" customHeight="1" thickBot="1" x14ac:dyDescent="0.25">
      <c r="A126" s="1062"/>
      <c r="B126" s="956"/>
      <c r="C126" s="929" t="s">
        <v>471</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131</v>
      </c>
      <c r="AB126" s="966"/>
      <c r="AC126" s="966"/>
      <c r="AD126" s="966"/>
      <c r="AE126" s="967"/>
      <c r="AF126" s="968" t="s">
        <v>131</v>
      </c>
      <c r="AG126" s="966"/>
      <c r="AH126" s="966"/>
      <c r="AI126" s="966"/>
      <c r="AJ126" s="967"/>
      <c r="AK126" s="968" t="s">
        <v>131</v>
      </c>
      <c r="AL126" s="966"/>
      <c r="AM126" s="966"/>
      <c r="AN126" s="966"/>
      <c r="AO126" s="967"/>
      <c r="AP126" s="969" t="s">
        <v>131</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483</v>
      </c>
      <c r="CQ126" s="930"/>
      <c r="CR126" s="930"/>
      <c r="CS126" s="930"/>
      <c r="CT126" s="930"/>
      <c r="CU126" s="930"/>
      <c r="CV126" s="930"/>
      <c r="CW126" s="930"/>
      <c r="CX126" s="930"/>
      <c r="CY126" s="930"/>
      <c r="CZ126" s="930"/>
      <c r="DA126" s="930"/>
      <c r="DB126" s="930"/>
      <c r="DC126" s="930"/>
      <c r="DD126" s="930"/>
      <c r="DE126" s="930"/>
      <c r="DF126" s="931"/>
      <c r="DG126" s="932" t="s">
        <v>131</v>
      </c>
      <c r="DH126" s="933"/>
      <c r="DI126" s="933"/>
      <c r="DJ126" s="933"/>
      <c r="DK126" s="933"/>
      <c r="DL126" s="933" t="s">
        <v>131</v>
      </c>
      <c r="DM126" s="933"/>
      <c r="DN126" s="933"/>
      <c r="DO126" s="933"/>
      <c r="DP126" s="933"/>
      <c r="DQ126" s="933" t="s">
        <v>131</v>
      </c>
      <c r="DR126" s="933"/>
      <c r="DS126" s="933"/>
      <c r="DT126" s="933"/>
      <c r="DU126" s="933"/>
      <c r="DV126" s="934" t="s">
        <v>131</v>
      </c>
      <c r="DW126" s="934"/>
      <c r="DX126" s="934"/>
      <c r="DY126" s="934"/>
      <c r="DZ126" s="935"/>
    </row>
    <row r="127" spans="1:130" s="231" customFormat="1" ht="26.25" customHeight="1" x14ac:dyDescent="0.2">
      <c r="A127" s="1063"/>
      <c r="B127" s="958"/>
      <c r="C127" s="980" t="s">
        <v>484</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131</v>
      </c>
      <c r="AB127" s="966"/>
      <c r="AC127" s="966"/>
      <c r="AD127" s="966"/>
      <c r="AE127" s="967"/>
      <c r="AF127" s="968" t="s">
        <v>131</v>
      </c>
      <c r="AG127" s="966"/>
      <c r="AH127" s="966"/>
      <c r="AI127" s="966"/>
      <c r="AJ127" s="967"/>
      <c r="AK127" s="968" t="s">
        <v>131</v>
      </c>
      <c r="AL127" s="966"/>
      <c r="AM127" s="966"/>
      <c r="AN127" s="966"/>
      <c r="AO127" s="967"/>
      <c r="AP127" s="969" t="s">
        <v>131</v>
      </c>
      <c r="AQ127" s="970"/>
      <c r="AR127" s="970"/>
      <c r="AS127" s="970"/>
      <c r="AT127" s="971"/>
      <c r="AU127" s="234"/>
      <c r="AV127" s="234"/>
      <c r="AW127" s="234"/>
      <c r="AX127" s="1035" t="s">
        <v>485</v>
      </c>
      <c r="AY127" s="1036"/>
      <c r="AZ127" s="1036"/>
      <c r="BA127" s="1036"/>
      <c r="BB127" s="1036"/>
      <c r="BC127" s="1036"/>
      <c r="BD127" s="1036"/>
      <c r="BE127" s="1037"/>
      <c r="BF127" s="1038" t="s">
        <v>486</v>
      </c>
      <c r="BG127" s="1036"/>
      <c r="BH127" s="1036"/>
      <c r="BI127" s="1036"/>
      <c r="BJ127" s="1036"/>
      <c r="BK127" s="1036"/>
      <c r="BL127" s="1037"/>
      <c r="BM127" s="1038" t="s">
        <v>487</v>
      </c>
      <c r="BN127" s="1036"/>
      <c r="BO127" s="1036"/>
      <c r="BP127" s="1036"/>
      <c r="BQ127" s="1036"/>
      <c r="BR127" s="1036"/>
      <c r="BS127" s="1037"/>
      <c r="BT127" s="1038" t="s">
        <v>488</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489</v>
      </c>
      <c r="CQ127" s="930"/>
      <c r="CR127" s="930"/>
      <c r="CS127" s="930"/>
      <c r="CT127" s="930"/>
      <c r="CU127" s="930"/>
      <c r="CV127" s="930"/>
      <c r="CW127" s="930"/>
      <c r="CX127" s="930"/>
      <c r="CY127" s="930"/>
      <c r="CZ127" s="930"/>
      <c r="DA127" s="930"/>
      <c r="DB127" s="930"/>
      <c r="DC127" s="930"/>
      <c r="DD127" s="930"/>
      <c r="DE127" s="930"/>
      <c r="DF127" s="931"/>
      <c r="DG127" s="932" t="s">
        <v>131</v>
      </c>
      <c r="DH127" s="933"/>
      <c r="DI127" s="933"/>
      <c r="DJ127" s="933"/>
      <c r="DK127" s="933"/>
      <c r="DL127" s="933" t="s">
        <v>131</v>
      </c>
      <c r="DM127" s="933"/>
      <c r="DN127" s="933"/>
      <c r="DO127" s="933"/>
      <c r="DP127" s="933"/>
      <c r="DQ127" s="933" t="s">
        <v>131</v>
      </c>
      <c r="DR127" s="933"/>
      <c r="DS127" s="933"/>
      <c r="DT127" s="933"/>
      <c r="DU127" s="933"/>
      <c r="DV127" s="934" t="s">
        <v>131</v>
      </c>
      <c r="DW127" s="934"/>
      <c r="DX127" s="934"/>
      <c r="DY127" s="934"/>
      <c r="DZ127" s="935"/>
    </row>
    <row r="128" spans="1:130" s="231" customFormat="1" ht="26.25" customHeight="1" thickBot="1" x14ac:dyDescent="0.25">
      <c r="A128" s="1046" t="s">
        <v>490</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491</v>
      </c>
      <c r="X128" s="1048"/>
      <c r="Y128" s="1048"/>
      <c r="Z128" s="1049"/>
      <c r="AA128" s="1050">
        <v>900137</v>
      </c>
      <c r="AB128" s="1051"/>
      <c r="AC128" s="1051"/>
      <c r="AD128" s="1051"/>
      <c r="AE128" s="1052"/>
      <c r="AF128" s="1053">
        <v>887545</v>
      </c>
      <c r="AG128" s="1051"/>
      <c r="AH128" s="1051"/>
      <c r="AI128" s="1051"/>
      <c r="AJ128" s="1052"/>
      <c r="AK128" s="1053">
        <v>896250</v>
      </c>
      <c r="AL128" s="1051"/>
      <c r="AM128" s="1051"/>
      <c r="AN128" s="1051"/>
      <c r="AO128" s="1052"/>
      <c r="AP128" s="1054"/>
      <c r="AQ128" s="1055"/>
      <c r="AR128" s="1055"/>
      <c r="AS128" s="1055"/>
      <c r="AT128" s="1056"/>
      <c r="AU128" s="234"/>
      <c r="AV128" s="234"/>
      <c r="AW128" s="234"/>
      <c r="AX128" s="903" t="s">
        <v>492</v>
      </c>
      <c r="AY128" s="904"/>
      <c r="AZ128" s="904"/>
      <c r="BA128" s="904"/>
      <c r="BB128" s="904"/>
      <c r="BC128" s="904"/>
      <c r="BD128" s="904"/>
      <c r="BE128" s="905"/>
      <c r="BF128" s="1057" t="s">
        <v>131</v>
      </c>
      <c r="BG128" s="1058"/>
      <c r="BH128" s="1058"/>
      <c r="BI128" s="1058"/>
      <c r="BJ128" s="1058"/>
      <c r="BK128" s="1058"/>
      <c r="BL128" s="1059"/>
      <c r="BM128" s="1057">
        <v>12.16</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493</v>
      </c>
      <c r="CQ128" s="1040"/>
      <c r="CR128" s="1040"/>
      <c r="CS128" s="1040"/>
      <c r="CT128" s="1040"/>
      <c r="CU128" s="1040"/>
      <c r="CV128" s="1040"/>
      <c r="CW128" s="1040"/>
      <c r="CX128" s="1040"/>
      <c r="CY128" s="1040"/>
      <c r="CZ128" s="1040"/>
      <c r="DA128" s="1040"/>
      <c r="DB128" s="1040"/>
      <c r="DC128" s="1040"/>
      <c r="DD128" s="1040"/>
      <c r="DE128" s="1040"/>
      <c r="DF128" s="1041"/>
      <c r="DG128" s="1042" t="s">
        <v>131</v>
      </c>
      <c r="DH128" s="1043"/>
      <c r="DI128" s="1043"/>
      <c r="DJ128" s="1043"/>
      <c r="DK128" s="1043"/>
      <c r="DL128" s="1043" t="s">
        <v>131</v>
      </c>
      <c r="DM128" s="1043"/>
      <c r="DN128" s="1043"/>
      <c r="DO128" s="1043"/>
      <c r="DP128" s="1043"/>
      <c r="DQ128" s="1043" t="s">
        <v>131</v>
      </c>
      <c r="DR128" s="1043"/>
      <c r="DS128" s="1043"/>
      <c r="DT128" s="1043"/>
      <c r="DU128" s="1043"/>
      <c r="DV128" s="1044" t="s">
        <v>131</v>
      </c>
      <c r="DW128" s="1044"/>
      <c r="DX128" s="1044"/>
      <c r="DY128" s="1044"/>
      <c r="DZ128" s="1045"/>
    </row>
    <row r="129" spans="1:131" s="231" customFormat="1" ht="26.25" customHeight="1" x14ac:dyDescent="0.2">
      <c r="A129" s="941" t="s">
        <v>109</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494</v>
      </c>
      <c r="X129" s="1076"/>
      <c r="Y129" s="1076"/>
      <c r="Z129" s="1077"/>
      <c r="AA129" s="965">
        <v>23302550</v>
      </c>
      <c r="AB129" s="966"/>
      <c r="AC129" s="966"/>
      <c r="AD129" s="966"/>
      <c r="AE129" s="967"/>
      <c r="AF129" s="968">
        <v>23382520</v>
      </c>
      <c r="AG129" s="966"/>
      <c r="AH129" s="966"/>
      <c r="AI129" s="966"/>
      <c r="AJ129" s="967"/>
      <c r="AK129" s="968">
        <v>23927575</v>
      </c>
      <c r="AL129" s="966"/>
      <c r="AM129" s="966"/>
      <c r="AN129" s="966"/>
      <c r="AO129" s="967"/>
      <c r="AP129" s="1078"/>
      <c r="AQ129" s="1079"/>
      <c r="AR129" s="1079"/>
      <c r="AS129" s="1079"/>
      <c r="AT129" s="1080"/>
      <c r="AU129" s="235"/>
      <c r="AV129" s="235"/>
      <c r="AW129" s="235"/>
      <c r="AX129" s="1070" t="s">
        <v>495</v>
      </c>
      <c r="AY129" s="930"/>
      <c r="AZ129" s="930"/>
      <c r="BA129" s="930"/>
      <c r="BB129" s="930"/>
      <c r="BC129" s="930"/>
      <c r="BD129" s="930"/>
      <c r="BE129" s="931"/>
      <c r="BF129" s="1071" t="s">
        <v>131</v>
      </c>
      <c r="BG129" s="1072"/>
      <c r="BH129" s="1072"/>
      <c r="BI129" s="1072"/>
      <c r="BJ129" s="1072"/>
      <c r="BK129" s="1072"/>
      <c r="BL129" s="1073"/>
      <c r="BM129" s="1071">
        <v>17.16</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41" t="s">
        <v>496</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497</v>
      </c>
      <c r="X130" s="1076"/>
      <c r="Y130" s="1076"/>
      <c r="Z130" s="1077"/>
      <c r="AA130" s="965">
        <v>3122283</v>
      </c>
      <c r="AB130" s="966"/>
      <c r="AC130" s="966"/>
      <c r="AD130" s="966"/>
      <c r="AE130" s="967"/>
      <c r="AF130" s="968">
        <v>3042999</v>
      </c>
      <c r="AG130" s="966"/>
      <c r="AH130" s="966"/>
      <c r="AI130" s="966"/>
      <c r="AJ130" s="967"/>
      <c r="AK130" s="968">
        <v>3047020</v>
      </c>
      <c r="AL130" s="966"/>
      <c r="AM130" s="966"/>
      <c r="AN130" s="966"/>
      <c r="AO130" s="967"/>
      <c r="AP130" s="1078"/>
      <c r="AQ130" s="1079"/>
      <c r="AR130" s="1079"/>
      <c r="AS130" s="1079"/>
      <c r="AT130" s="1080"/>
      <c r="AU130" s="235"/>
      <c r="AV130" s="235"/>
      <c r="AW130" s="235"/>
      <c r="AX130" s="1070" t="s">
        <v>498</v>
      </c>
      <c r="AY130" s="930"/>
      <c r="AZ130" s="930"/>
      <c r="BA130" s="930"/>
      <c r="BB130" s="930"/>
      <c r="BC130" s="930"/>
      <c r="BD130" s="930"/>
      <c r="BE130" s="931"/>
      <c r="BF130" s="1106">
        <v>3.2</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499</v>
      </c>
      <c r="X131" s="1113"/>
      <c r="Y131" s="1113"/>
      <c r="Z131" s="1114"/>
      <c r="AA131" s="1008">
        <v>20180267</v>
      </c>
      <c r="AB131" s="990"/>
      <c r="AC131" s="990"/>
      <c r="AD131" s="990"/>
      <c r="AE131" s="991"/>
      <c r="AF131" s="989">
        <v>20339521</v>
      </c>
      <c r="AG131" s="990"/>
      <c r="AH131" s="990"/>
      <c r="AI131" s="990"/>
      <c r="AJ131" s="991"/>
      <c r="AK131" s="989">
        <v>20880555</v>
      </c>
      <c r="AL131" s="990"/>
      <c r="AM131" s="990"/>
      <c r="AN131" s="990"/>
      <c r="AO131" s="991"/>
      <c r="AP131" s="1115"/>
      <c r="AQ131" s="1116"/>
      <c r="AR131" s="1116"/>
      <c r="AS131" s="1116"/>
      <c r="AT131" s="1117"/>
      <c r="AU131" s="235"/>
      <c r="AV131" s="235"/>
      <c r="AW131" s="235"/>
      <c r="AX131" s="1088" t="s">
        <v>500</v>
      </c>
      <c r="AY131" s="1040"/>
      <c r="AZ131" s="1040"/>
      <c r="BA131" s="1040"/>
      <c r="BB131" s="1040"/>
      <c r="BC131" s="1040"/>
      <c r="BD131" s="1040"/>
      <c r="BE131" s="1041"/>
      <c r="BF131" s="1089" t="s">
        <v>131</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95" t="s">
        <v>501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502</v>
      </c>
      <c r="W132" s="1099"/>
      <c r="X132" s="1099"/>
      <c r="Y132" s="1099"/>
      <c r="Z132" s="1100"/>
      <c r="AA132" s="1101">
        <v>3.1974167499999999</v>
      </c>
      <c r="AB132" s="1102"/>
      <c r="AC132" s="1102"/>
      <c r="AD132" s="1102"/>
      <c r="AE132" s="1103"/>
      <c r="AF132" s="1104">
        <v>3.5882892219999998</v>
      </c>
      <c r="AG132" s="1102"/>
      <c r="AH132" s="1102"/>
      <c r="AI132" s="1102"/>
      <c r="AJ132" s="1103"/>
      <c r="AK132" s="1104">
        <v>3.0065110549999998</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503</v>
      </c>
      <c r="W133" s="1082"/>
      <c r="X133" s="1082"/>
      <c r="Y133" s="1082"/>
      <c r="Z133" s="1083"/>
      <c r="AA133" s="1084">
        <v>3</v>
      </c>
      <c r="AB133" s="1085"/>
      <c r="AC133" s="1085"/>
      <c r="AD133" s="1085"/>
      <c r="AE133" s="1086"/>
      <c r="AF133" s="1084">
        <v>3.5</v>
      </c>
      <c r="AG133" s="1085"/>
      <c r="AH133" s="1085"/>
      <c r="AI133" s="1085"/>
      <c r="AJ133" s="1086"/>
      <c r="AK133" s="1084">
        <v>3.2</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uDzCOS+iL4kfdUaU3ND1HQvjktMbGos7RAI0Y+Js3FUEIh9Nsav8fqK2bP7lP+lSwhmrfMN3RwnGX7nIm9bZIw==" saltValue="t+3JpCQWUwuueqXZIMgf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504</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TmHMYF8X4m0fRhH+9NFG9/vutsDMxRpxVqvjQL+haaSv7avT7DgetAappRw8GWyYX4X0rKMw8GQvhx1rmWFrcg==" saltValue="Wjuf7U4mmXPbcaHaAJgVv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8RZCCiar2fSy7VJ5+wZOqT7QKbTjXW45SbLvNTPrIvwwzzCOR1IgE777Cr8+WSepfWH+i04ayP4feaaZOvv9Q==" saltValue="JkHV/BuJAZrGeML1t09v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G29" sqref="G29"/>
    </sheetView>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505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506</v>
      </c>
      <c r="AL6" s="268"/>
      <c r="AM6" s="268"/>
      <c r="AN6" s="268"/>
    </row>
    <row r="7" spans="1:46" ht="13.5" customHeight="1" x14ac:dyDescent="0.2">
      <c r="A7" s="267"/>
      <c r="AK7" s="270"/>
      <c r="AL7" s="271"/>
      <c r="AM7" s="271"/>
      <c r="AN7" s="272"/>
      <c r="AO7" s="1118" t="s">
        <v>507</v>
      </c>
      <c r="AP7" s="273"/>
      <c r="AQ7" s="274" t="s">
        <v>508</v>
      </c>
      <c r="AR7" s="275"/>
    </row>
    <row r="8" spans="1:46" ht="13.2" x14ac:dyDescent="0.2">
      <c r="A8" s="267"/>
      <c r="AK8" s="276"/>
      <c r="AL8" s="277"/>
      <c r="AM8" s="277"/>
      <c r="AN8" s="278"/>
      <c r="AO8" s="1119"/>
      <c r="AP8" s="279" t="s">
        <v>509</v>
      </c>
      <c r="AQ8" s="280" t="s">
        <v>510</v>
      </c>
      <c r="AR8" s="281" t="s">
        <v>511</v>
      </c>
    </row>
    <row r="9" spans="1:46" ht="13.2" x14ac:dyDescent="0.2">
      <c r="A9" s="267"/>
      <c r="AK9" s="1120" t="s">
        <v>512</v>
      </c>
      <c r="AL9" s="1121"/>
      <c r="AM9" s="1121"/>
      <c r="AN9" s="1122"/>
      <c r="AO9" s="282">
        <v>7352916</v>
      </c>
      <c r="AP9" s="282">
        <v>63714</v>
      </c>
      <c r="AQ9" s="283">
        <v>63345</v>
      </c>
      <c r="AR9" s="284">
        <v>0.6</v>
      </c>
    </row>
    <row r="10" spans="1:46" ht="13.5" customHeight="1" x14ac:dyDescent="0.2">
      <c r="A10" s="267"/>
      <c r="AK10" s="1120" t="s">
        <v>513</v>
      </c>
      <c r="AL10" s="1121"/>
      <c r="AM10" s="1121"/>
      <c r="AN10" s="1122"/>
      <c r="AO10" s="285">
        <v>291</v>
      </c>
      <c r="AP10" s="285">
        <v>3</v>
      </c>
      <c r="AQ10" s="286">
        <v>4099</v>
      </c>
      <c r="AR10" s="287">
        <v>-99.9</v>
      </c>
    </row>
    <row r="11" spans="1:46" ht="13.5" customHeight="1" x14ac:dyDescent="0.2">
      <c r="A11" s="267"/>
      <c r="AK11" s="1120" t="s">
        <v>514</v>
      </c>
      <c r="AL11" s="1121"/>
      <c r="AM11" s="1121"/>
      <c r="AN11" s="1122"/>
      <c r="AO11" s="285">
        <v>18993</v>
      </c>
      <c r="AP11" s="285">
        <v>165</v>
      </c>
      <c r="AQ11" s="286">
        <v>1825</v>
      </c>
      <c r="AR11" s="287">
        <v>-91</v>
      </c>
    </row>
    <row r="12" spans="1:46" ht="13.5" customHeight="1" x14ac:dyDescent="0.2">
      <c r="A12" s="267"/>
      <c r="AK12" s="1120" t="s">
        <v>515</v>
      </c>
      <c r="AL12" s="1121"/>
      <c r="AM12" s="1121"/>
      <c r="AN12" s="1122"/>
      <c r="AO12" s="285" t="s">
        <v>516</v>
      </c>
      <c r="AP12" s="285" t="s">
        <v>516</v>
      </c>
      <c r="AQ12" s="286">
        <v>40</v>
      </c>
      <c r="AR12" s="287" t="s">
        <v>516</v>
      </c>
    </row>
    <row r="13" spans="1:46" ht="13.5" customHeight="1" x14ac:dyDescent="0.2">
      <c r="A13" s="267"/>
      <c r="AK13" s="1120" t="s">
        <v>517</v>
      </c>
      <c r="AL13" s="1121"/>
      <c r="AM13" s="1121"/>
      <c r="AN13" s="1122"/>
      <c r="AO13" s="285">
        <v>204758</v>
      </c>
      <c r="AP13" s="285">
        <v>1774</v>
      </c>
      <c r="AQ13" s="286">
        <v>1974</v>
      </c>
      <c r="AR13" s="287">
        <v>-10.1</v>
      </c>
    </row>
    <row r="14" spans="1:46" ht="13.5" customHeight="1" x14ac:dyDescent="0.2">
      <c r="A14" s="267"/>
      <c r="AK14" s="1120" t="s">
        <v>518</v>
      </c>
      <c r="AL14" s="1121"/>
      <c r="AM14" s="1121"/>
      <c r="AN14" s="1122"/>
      <c r="AO14" s="285">
        <v>166422</v>
      </c>
      <c r="AP14" s="285">
        <v>1442</v>
      </c>
      <c r="AQ14" s="286">
        <v>1633</v>
      </c>
      <c r="AR14" s="287">
        <v>-11.7</v>
      </c>
    </row>
    <row r="15" spans="1:46" ht="13.5" customHeight="1" x14ac:dyDescent="0.2">
      <c r="A15" s="267"/>
      <c r="AK15" s="1126" t="s">
        <v>519</v>
      </c>
      <c r="AL15" s="1127"/>
      <c r="AM15" s="1127"/>
      <c r="AN15" s="1128"/>
      <c r="AO15" s="285">
        <v>-715489</v>
      </c>
      <c r="AP15" s="285">
        <v>-6200</v>
      </c>
      <c r="AQ15" s="286">
        <v>-4020</v>
      </c>
      <c r="AR15" s="287">
        <v>54.2</v>
      </c>
    </row>
    <row r="16" spans="1:46" ht="13.2" x14ac:dyDescent="0.2">
      <c r="A16" s="267"/>
      <c r="AK16" s="1126" t="s">
        <v>188</v>
      </c>
      <c r="AL16" s="1127"/>
      <c r="AM16" s="1127"/>
      <c r="AN16" s="1128"/>
      <c r="AO16" s="285">
        <v>7027891</v>
      </c>
      <c r="AP16" s="285">
        <v>60898</v>
      </c>
      <c r="AQ16" s="286">
        <v>68896</v>
      </c>
      <c r="AR16" s="287">
        <v>-11.6</v>
      </c>
    </row>
    <row r="17" spans="1:46" ht="13.2" x14ac:dyDescent="0.2">
      <c r="A17" s="267"/>
    </row>
    <row r="18" spans="1:46" ht="13.2" x14ac:dyDescent="0.2">
      <c r="A18" s="267"/>
      <c r="AQ18" s="288"/>
      <c r="AR18" s="288"/>
    </row>
    <row r="19" spans="1:46" ht="13.2" x14ac:dyDescent="0.2">
      <c r="A19" s="267"/>
      <c r="AK19" s="263" t="s">
        <v>520</v>
      </c>
    </row>
    <row r="20" spans="1:46" ht="13.2" x14ac:dyDescent="0.2">
      <c r="A20" s="267"/>
      <c r="AK20" s="289"/>
      <c r="AL20" s="290"/>
      <c r="AM20" s="290"/>
      <c r="AN20" s="291"/>
      <c r="AO20" s="292" t="s">
        <v>521</v>
      </c>
      <c r="AP20" s="293" t="s">
        <v>522</v>
      </c>
      <c r="AQ20" s="294" t="s">
        <v>523</v>
      </c>
      <c r="AR20" s="295"/>
    </row>
    <row r="21" spans="1:46" s="268" customFormat="1" ht="13.2" x14ac:dyDescent="0.2">
      <c r="A21" s="296"/>
      <c r="AK21" s="1129" t="s">
        <v>524</v>
      </c>
      <c r="AL21" s="1130"/>
      <c r="AM21" s="1130"/>
      <c r="AN21" s="1131"/>
      <c r="AO21" s="297">
        <v>6.66</v>
      </c>
      <c r="AP21" s="298">
        <v>6.55</v>
      </c>
      <c r="AQ21" s="299">
        <v>0.11</v>
      </c>
      <c r="AS21" s="300"/>
      <c r="AT21" s="296"/>
    </row>
    <row r="22" spans="1:46" s="268" customFormat="1" ht="13.2" x14ac:dyDescent="0.2">
      <c r="A22" s="296"/>
      <c r="AK22" s="1129" t="s">
        <v>525</v>
      </c>
      <c r="AL22" s="1130"/>
      <c r="AM22" s="1130"/>
      <c r="AN22" s="1131"/>
      <c r="AO22" s="301">
        <v>99.6</v>
      </c>
      <c r="AP22" s="302">
        <v>99.7</v>
      </c>
      <c r="AQ22" s="303">
        <v>-0.1</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526</v>
      </c>
      <c r="AP26" s="288"/>
      <c r="AQ26" s="288"/>
      <c r="AR26" s="288"/>
    </row>
    <row r="27" spans="1:46" ht="13.2" x14ac:dyDescent="0.2">
      <c r="A27" s="308"/>
      <c r="AS27" s="263"/>
      <c r="AT27" s="263"/>
    </row>
    <row r="28" spans="1:46" ht="16.2" x14ac:dyDescent="0.2">
      <c r="A28" s="264" t="s">
        <v>527</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528</v>
      </c>
      <c r="AL29" s="268"/>
      <c r="AM29" s="268"/>
      <c r="AN29" s="268"/>
      <c r="AS29" s="310"/>
    </row>
    <row r="30" spans="1:46" ht="13.5" customHeight="1" x14ac:dyDescent="0.2">
      <c r="A30" s="267"/>
      <c r="AK30" s="270"/>
      <c r="AL30" s="271"/>
      <c r="AM30" s="271"/>
      <c r="AN30" s="272"/>
      <c r="AO30" s="1118" t="s">
        <v>507</v>
      </c>
      <c r="AP30" s="273"/>
      <c r="AQ30" s="274" t="s">
        <v>508</v>
      </c>
      <c r="AR30" s="275"/>
    </row>
    <row r="31" spans="1:46" ht="13.2" x14ac:dyDescent="0.2">
      <c r="A31" s="267"/>
      <c r="AK31" s="276"/>
      <c r="AL31" s="277"/>
      <c r="AM31" s="277"/>
      <c r="AN31" s="278"/>
      <c r="AO31" s="1119"/>
      <c r="AP31" s="279" t="s">
        <v>509</v>
      </c>
      <c r="AQ31" s="280" t="s">
        <v>510</v>
      </c>
      <c r="AR31" s="281" t="s">
        <v>511</v>
      </c>
    </row>
    <row r="32" spans="1:46" ht="27" customHeight="1" x14ac:dyDescent="0.2">
      <c r="A32" s="267"/>
      <c r="AK32" s="1123" t="s">
        <v>529</v>
      </c>
      <c r="AL32" s="1124"/>
      <c r="AM32" s="1124"/>
      <c r="AN32" s="1125"/>
      <c r="AO32" s="311">
        <v>3736699</v>
      </c>
      <c r="AP32" s="311">
        <v>32379</v>
      </c>
      <c r="AQ32" s="312">
        <v>35933</v>
      </c>
      <c r="AR32" s="313">
        <v>-9.9</v>
      </c>
    </row>
    <row r="33" spans="1:46" ht="13.5" customHeight="1" x14ac:dyDescent="0.2">
      <c r="A33" s="267"/>
      <c r="AK33" s="1123" t="s">
        <v>530</v>
      </c>
      <c r="AL33" s="1124"/>
      <c r="AM33" s="1124"/>
      <c r="AN33" s="1125"/>
      <c r="AO33" s="311" t="s">
        <v>516</v>
      </c>
      <c r="AP33" s="311" t="s">
        <v>516</v>
      </c>
      <c r="AQ33" s="312" t="s">
        <v>516</v>
      </c>
      <c r="AR33" s="313" t="s">
        <v>516</v>
      </c>
    </row>
    <row r="34" spans="1:46" ht="27" customHeight="1" x14ac:dyDescent="0.2">
      <c r="A34" s="267"/>
      <c r="AK34" s="1123" t="s">
        <v>531</v>
      </c>
      <c r="AL34" s="1124"/>
      <c r="AM34" s="1124"/>
      <c r="AN34" s="1125"/>
      <c r="AO34" s="311" t="s">
        <v>516</v>
      </c>
      <c r="AP34" s="311" t="s">
        <v>516</v>
      </c>
      <c r="AQ34" s="312">
        <v>14</v>
      </c>
      <c r="AR34" s="313" t="s">
        <v>516</v>
      </c>
    </row>
    <row r="35" spans="1:46" ht="27" customHeight="1" x14ac:dyDescent="0.2">
      <c r="A35" s="267"/>
      <c r="AK35" s="1123" t="s">
        <v>532</v>
      </c>
      <c r="AL35" s="1124"/>
      <c r="AM35" s="1124"/>
      <c r="AN35" s="1125"/>
      <c r="AO35" s="311">
        <v>834347</v>
      </c>
      <c r="AP35" s="311">
        <v>7230</v>
      </c>
      <c r="AQ35" s="312">
        <v>11386</v>
      </c>
      <c r="AR35" s="313">
        <v>-36.5</v>
      </c>
    </row>
    <row r="36" spans="1:46" ht="27" customHeight="1" x14ac:dyDescent="0.2">
      <c r="A36" s="267"/>
      <c r="AK36" s="1123" t="s">
        <v>533</v>
      </c>
      <c r="AL36" s="1124"/>
      <c r="AM36" s="1124"/>
      <c r="AN36" s="1125"/>
      <c r="AO36" s="311" t="s">
        <v>516</v>
      </c>
      <c r="AP36" s="311" t="s">
        <v>516</v>
      </c>
      <c r="AQ36" s="312">
        <v>1734</v>
      </c>
      <c r="AR36" s="313" t="s">
        <v>516</v>
      </c>
    </row>
    <row r="37" spans="1:46" ht="13.5" customHeight="1" x14ac:dyDescent="0.2">
      <c r="A37" s="267"/>
      <c r="AK37" s="1123" t="s">
        <v>534</v>
      </c>
      <c r="AL37" s="1124"/>
      <c r="AM37" s="1124"/>
      <c r="AN37" s="1125"/>
      <c r="AO37" s="311" t="s">
        <v>516</v>
      </c>
      <c r="AP37" s="311" t="s">
        <v>516</v>
      </c>
      <c r="AQ37" s="312">
        <v>495</v>
      </c>
      <c r="AR37" s="313" t="s">
        <v>516</v>
      </c>
    </row>
    <row r="38" spans="1:46" ht="27" customHeight="1" x14ac:dyDescent="0.2">
      <c r="A38" s="267"/>
      <c r="AK38" s="1132" t="s">
        <v>535</v>
      </c>
      <c r="AL38" s="1133"/>
      <c r="AM38" s="1133"/>
      <c r="AN38" s="1134"/>
      <c r="AO38" s="314" t="s">
        <v>516</v>
      </c>
      <c r="AP38" s="314" t="s">
        <v>516</v>
      </c>
      <c r="AQ38" s="315">
        <v>1</v>
      </c>
      <c r="AR38" s="303" t="s">
        <v>516</v>
      </c>
      <c r="AS38" s="310"/>
    </row>
    <row r="39" spans="1:46" ht="13.2" x14ac:dyDescent="0.2">
      <c r="A39" s="267"/>
      <c r="AK39" s="1132" t="s">
        <v>536</v>
      </c>
      <c r="AL39" s="1133"/>
      <c r="AM39" s="1133"/>
      <c r="AN39" s="1134"/>
      <c r="AO39" s="311">
        <v>-896250</v>
      </c>
      <c r="AP39" s="311">
        <v>-7766</v>
      </c>
      <c r="AQ39" s="312">
        <v>-7666</v>
      </c>
      <c r="AR39" s="313">
        <v>1.3</v>
      </c>
      <c r="AS39" s="310"/>
    </row>
    <row r="40" spans="1:46" ht="27" customHeight="1" x14ac:dyDescent="0.2">
      <c r="A40" s="267"/>
      <c r="AK40" s="1123" t="s">
        <v>537</v>
      </c>
      <c r="AL40" s="1124"/>
      <c r="AM40" s="1124"/>
      <c r="AN40" s="1125"/>
      <c r="AO40" s="311">
        <v>-3047020</v>
      </c>
      <c r="AP40" s="311">
        <v>-26403</v>
      </c>
      <c r="AQ40" s="312">
        <v>-31862</v>
      </c>
      <c r="AR40" s="313">
        <v>-17.100000000000001</v>
      </c>
      <c r="AS40" s="310"/>
    </row>
    <row r="41" spans="1:46" ht="13.2" x14ac:dyDescent="0.2">
      <c r="A41" s="267"/>
      <c r="AK41" s="1135" t="s">
        <v>300</v>
      </c>
      <c r="AL41" s="1136"/>
      <c r="AM41" s="1136"/>
      <c r="AN41" s="1137"/>
      <c r="AO41" s="311">
        <v>627776</v>
      </c>
      <c r="AP41" s="311">
        <v>5440</v>
      </c>
      <c r="AQ41" s="312">
        <v>10035</v>
      </c>
      <c r="AR41" s="313">
        <v>-45.8</v>
      </c>
      <c r="AS41" s="310"/>
    </row>
    <row r="42" spans="1:46" ht="13.2" x14ac:dyDescent="0.2">
      <c r="A42" s="267"/>
      <c r="AK42" s="316" t="s">
        <v>538</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539</v>
      </c>
    </row>
    <row r="48" spans="1:46" ht="13.2" x14ac:dyDescent="0.2">
      <c r="A48" s="267"/>
      <c r="AK48" s="321" t="s">
        <v>540</v>
      </c>
      <c r="AL48" s="321"/>
      <c r="AM48" s="321"/>
      <c r="AN48" s="321"/>
      <c r="AO48" s="321"/>
      <c r="AP48" s="321"/>
      <c r="AQ48" s="322"/>
      <c r="AR48" s="321"/>
    </row>
    <row r="49" spans="1:44" ht="13.5" customHeight="1" x14ac:dyDescent="0.2">
      <c r="A49" s="267"/>
      <c r="AK49" s="323"/>
      <c r="AL49" s="324"/>
      <c r="AM49" s="1138" t="s">
        <v>507</v>
      </c>
      <c r="AN49" s="1140" t="s">
        <v>541</v>
      </c>
      <c r="AO49" s="1141"/>
      <c r="AP49" s="1141"/>
      <c r="AQ49" s="1141"/>
      <c r="AR49" s="1142"/>
    </row>
    <row r="50" spans="1:44" ht="13.2" x14ac:dyDescent="0.2">
      <c r="A50" s="267"/>
      <c r="AK50" s="325"/>
      <c r="AL50" s="326"/>
      <c r="AM50" s="1139"/>
      <c r="AN50" s="327" t="s">
        <v>542</v>
      </c>
      <c r="AO50" s="328" t="s">
        <v>543</v>
      </c>
      <c r="AP50" s="329" t="s">
        <v>544</v>
      </c>
      <c r="AQ50" s="330" t="s">
        <v>545</v>
      </c>
      <c r="AR50" s="331" t="s">
        <v>546</v>
      </c>
    </row>
    <row r="51" spans="1:44" ht="13.2" x14ac:dyDescent="0.2">
      <c r="A51" s="267"/>
      <c r="AK51" s="323" t="s">
        <v>547</v>
      </c>
      <c r="AL51" s="324"/>
      <c r="AM51" s="332">
        <v>5493479</v>
      </c>
      <c r="AN51" s="333">
        <v>46884</v>
      </c>
      <c r="AO51" s="334">
        <v>11</v>
      </c>
      <c r="AP51" s="335">
        <v>63257</v>
      </c>
      <c r="AQ51" s="336">
        <v>36.200000000000003</v>
      </c>
      <c r="AR51" s="337">
        <v>-25.2</v>
      </c>
    </row>
    <row r="52" spans="1:44" ht="13.2" x14ac:dyDescent="0.2">
      <c r="A52" s="267"/>
      <c r="AK52" s="338"/>
      <c r="AL52" s="339" t="s">
        <v>548</v>
      </c>
      <c r="AM52" s="340">
        <v>2925421</v>
      </c>
      <c r="AN52" s="341">
        <v>24967</v>
      </c>
      <c r="AO52" s="342">
        <v>20.8</v>
      </c>
      <c r="AP52" s="343">
        <v>27259</v>
      </c>
      <c r="AQ52" s="344">
        <v>-1.4</v>
      </c>
      <c r="AR52" s="345">
        <v>22.2</v>
      </c>
    </row>
    <row r="53" spans="1:44" ht="13.2" x14ac:dyDescent="0.2">
      <c r="A53" s="267"/>
      <c r="AK53" s="323" t="s">
        <v>549</v>
      </c>
      <c r="AL53" s="324"/>
      <c r="AM53" s="332">
        <v>4983914</v>
      </c>
      <c r="AN53" s="333">
        <v>42720</v>
      </c>
      <c r="AO53" s="334">
        <v>-8.9</v>
      </c>
      <c r="AP53" s="335">
        <v>52308</v>
      </c>
      <c r="AQ53" s="336">
        <v>-17.3</v>
      </c>
      <c r="AR53" s="337">
        <v>8.4</v>
      </c>
    </row>
    <row r="54" spans="1:44" ht="13.2" x14ac:dyDescent="0.2">
      <c r="A54" s="267"/>
      <c r="AK54" s="338"/>
      <c r="AL54" s="339" t="s">
        <v>548</v>
      </c>
      <c r="AM54" s="340">
        <v>2606766</v>
      </c>
      <c r="AN54" s="341">
        <v>22344</v>
      </c>
      <c r="AO54" s="342">
        <v>-10.5</v>
      </c>
      <c r="AP54" s="343">
        <v>28695</v>
      </c>
      <c r="AQ54" s="344">
        <v>5.3</v>
      </c>
      <c r="AR54" s="345">
        <v>-15.8</v>
      </c>
    </row>
    <row r="55" spans="1:44" ht="13.2" x14ac:dyDescent="0.2">
      <c r="A55" s="267"/>
      <c r="AK55" s="323" t="s">
        <v>550</v>
      </c>
      <c r="AL55" s="324"/>
      <c r="AM55" s="332">
        <v>4491625</v>
      </c>
      <c r="AN55" s="333">
        <v>38576</v>
      </c>
      <c r="AO55" s="334">
        <v>-9.6999999999999993</v>
      </c>
      <c r="AP55" s="335">
        <v>46402</v>
      </c>
      <c r="AQ55" s="336">
        <v>-11.3</v>
      </c>
      <c r="AR55" s="337">
        <v>1.6</v>
      </c>
    </row>
    <row r="56" spans="1:44" ht="13.2" x14ac:dyDescent="0.2">
      <c r="A56" s="267"/>
      <c r="AK56" s="338"/>
      <c r="AL56" s="339" t="s">
        <v>548</v>
      </c>
      <c r="AM56" s="340">
        <v>2107987</v>
      </c>
      <c r="AN56" s="341">
        <v>18104</v>
      </c>
      <c r="AO56" s="342">
        <v>-19</v>
      </c>
      <c r="AP56" s="343">
        <v>26897</v>
      </c>
      <c r="AQ56" s="344">
        <v>-6.3</v>
      </c>
      <c r="AR56" s="345">
        <v>-12.7</v>
      </c>
    </row>
    <row r="57" spans="1:44" ht="13.2" x14ac:dyDescent="0.2">
      <c r="A57" s="267"/>
      <c r="AK57" s="323" t="s">
        <v>551</v>
      </c>
      <c r="AL57" s="324"/>
      <c r="AM57" s="332">
        <v>7147502</v>
      </c>
      <c r="AN57" s="333">
        <v>61676</v>
      </c>
      <c r="AO57" s="334">
        <v>59.9</v>
      </c>
      <c r="AP57" s="335">
        <v>66343</v>
      </c>
      <c r="AQ57" s="336">
        <v>43</v>
      </c>
      <c r="AR57" s="337">
        <v>16.899999999999999</v>
      </c>
    </row>
    <row r="58" spans="1:44" ht="13.2" x14ac:dyDescent="0.2">
      <c r="A58" s="267"/>
      <c r="AK58" s="338"/>
      <c r="AL58" s="339" t="s">
        <v>548</v>
      </c>
      <c r="AM58" s="340">
        <v>4433518</v>
      </c>
      <c r="AN58" s="341">
        <v>38257</v>
      </c>
      <c r="AO58" s="342">
        <v>111.3</v>
      </c>
      <c r="AP58" s="343">
        <v>34529</v>
      </c>
      <c r="AQ58" s="344">
        <v>28.4</v>
      </c>
      <c r="AR58" s="345">
        <v>82.9</v>
      </c>
    </row>
    <row r="59" spans="1:44" ht="13.2" x14ac:dyDescent="0.2">
      <c r="A59" s="267"/>
      <c r="AK59" s="323" t="s">
        <v>552</v>
      </c>
      <c r="AL59" s="324"/>
      <c r="AM59" s="332">
        <v>3381766</v>
      </c>
      <c r="AN59" s="333">
        <v>29303</v>
      </c>
      <c r="AO59" s="334">
        <v>-52.5</v>
      </c>
      <c r="AP59" s="335">
        <v>56416</v>
      </c>
      <c r="AQ59" s="336">
        <v>-15</v>
      </c>
      <c r="AR59" s="337">
        <v>-37.5</v>
      </c>
    </row>
    <row r="60" spans="1:44" ht="13.2" x14ac:dyDescent="0.2">
      <c r="A60" s="267"/>
      <c r="AK60" s="338"/>
      <c r="AL60" s="339" t="s">
        <v>548</v>
      </c>
      <c r="AM60" s="340">
        <v>1748911</v>
      </c>
      <c r="AN60" s="341">
        <v>15155</v>
      </c>
      <c r="AO60" s="342">
        <v>-60.4</v>
      </c>
      <c r="AP60" s="343">
        <v>32623</v>
      </c>
      <c r="AQ60" s="344">
        <v>-5.5</v>
      </c>
      <c r="AR60" s="345">
        <v>-54.9</v>
      </c>
    </row>
    <row r="61" spans="1:44" ht="13.2" x14ac:dyDescent="0.2">
      <c r="A61" s="267"/>
      <c r="AK61" s="323" t="s">
        <v>553</v>
      </c>
      <c r="AL61" s="346"/>
      <c r="AM61" s="332">
        <v>5099657</v>
      </c>
      <c r="AN61" s="333">
        <v>43832</v>
      </c>
      <c r="AO61" s="334">
        <v>0</v>
      </c>
      <c r="AP61" s="335">
        <v>56945</v>
      </c>
      <c r="AQ61" s="347">
        <v>7.1</v>
      </c>
      <c r="AR61" s="337">
        <v>-7.1</v>
      </c>
    </row>
    <row r="62" spans="1:44" ht="13.2" x14ac:dyDescent="0.2">
      <c r="A62" s="267"/>
      <c r="AK62" s="338"/>
      <c r="AL62" s="339" t="s">
        <v>548</v>
      </c>
      <c r="AM62" s="340">
        <v>2764521</v>
      </c>
      <c r="AN62" s="341">
        <v>23765</v>
      </c>
      <c r="AO62" s="342">
        <v>8.4</v>
      </c>
      <c r="AP62" s="343">
        <v>30001</v>
      </c>
      <c r="AQ62" s="344">
        <v>4.0999999999999996</v>
      </c>
      <c r="AR62" s="345">
        <v>4.3</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NXQJwTrPsh+BKLfMqDuKpH9CtmxqcDyKg7kp+BxuJDxrF4qATM+oDmANe06R4jtMIhIk9x0YXg5lNjDiiQOXkg==" saltValue="beshKC/Ut8+irJ7ThJkK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555</v>
      </c>
    </row>
    <row r="121" spans="125:125" ht="13.5" hidden="1" customHeight="1" x14ac:dyDescent="0.2">
      <c r="DU121" s="261"/>
    </row>
  </sheetData>
  <sheetProtection algorithmName="SHA-512" hashValue="G3OLedo0KbZ4c+7+nOo4U6zEu7dCYiWgzjkom/4UIrsEn7A1r3W+S+YL60NPkdGl+afSItDVcvF0ba6rQJ2ZqQ==" saltValue="T1b0q3aLyL7GVgmRhFg8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115" zoomScaleNormal="115"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556</v>
      </c>
    </row>
  </sheetData>
  <sheetProtection algorithmName="SHA-512" hashValue="4XeiiXqGzHhM+4FR+eovkShPbtfnTfjRS1uoZxofkHYzGyUuZHmSzejzVUGFYeV6yft7Zi2zRfor3uFESh/qRg==" saltValue="BKFqktsD3C1+WYZNntL7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43" t="s">
        <v>3</v>
      </c>
      <c r="D47" s="1143"/>
      <c r="E47" s="1144"/>
      <c r="F47" s="11">
        <v>20.9</v>
      </c>
      <c r="G47" s="12">
        <v>15.84</v>
      </c>
      <c r="H47" s="12">
        <v>13.57</v>
      </c>
      <c r="I47" s="12">
        <v>12.82</v>
      </c>
      <c r="J47" s="13">
        <v>11.62</v>
      </c>
    </row>
    <row r="48" spans="2:10" ht="57.75" customHeight="1" x14ac:dyDescent="0.2">
      <c r="B48" s="14"/>
      <c r="C48" s="1145" t="s">
        <v>4</v>
      </c>
      <c r="D48" s="1145"/>
      <c r="E48" s="1146"/>
      <c r="F48" s="15">
        <v>5.18</v>
      </c>
      <c r="G48" s="16">
        <v>5.2</v>
      </c>
      <c r="H48" s="16">
        <v>4.49</v>
      </c>
      <c r="I48" s="16">
        <v>4.45</v>
      </c>
      <c r="J48" s="17">
        <v>8.01</v>
      </c>
    </row>
    <row r="49" spans="2:10" ht="57.75" customHeight="1" thickBot="1" x14ac:dyDescent="0.25">
      <c r="B49" s="18"/>
      <c r="C49" s="1147" t="s">
        <v>5</v>
      </c>
      <c r="D49" s="1147"/>
      <c r="E49" s="1148"/>
      <c r="F49" s="19" t="s">
        <v>562</v>
      </c>
      <c r="G49" s="20" t="s">
        <v>563</v>
      </c>
      <c r="H49" s="20" t="s">
        <v>564</v>
      </c>
      <c r="I49" s="20" t="s">
        <v>565</v>
      </c>
      <c r="J49" s="21">
        <v>2.76</v>
      </c>
    </row>
    <row r="50" spans="2:10" ht="13.5" customHeight="1" x14ac:dyDescent="0.2"/>
  </sheetData>
  <sheetProtection algorithmName="SHA-512" hashValue="re9FDlPBs3AcOWCIrK+YN9Ef2ax4IF/ndk8cRurNaWJadMwu9coTPc8qUi0O/9IsbLPHwdnKjwDSV2ybhvrfTw==" saltValue="21jM1ceR9wm25DAmAKWM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2022-03-10T07:00:09Z</cp:lastPrinted>
  <dcterms:created xsi:type="dcterms:W3CDTF">2022-02-02T06:34:56Z</dcterms:created>
  <dcterms:modified xsi:type="dcterms:W3CDTF">2022-09-29T00:49:36Z</dcterms:modified>
  <cp:category/>
</cp:coreProperties>
</file>