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8650" activeTab="0"/>
  </bookViews>
  <sheets>
    <sheet name="04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'04.6登録日現在'!$A$1:$N$45</definedName>
  </definedNames>
  <calcPr fullCalcOnLoad="1"/>
</workbook>
</file>

<file path=xl/sharedStrings.xml><?xml version="1.0" encoding="utf-8"?>
<sst xmlns="http://schemas.openxmlformats.org/spreadsheetml/2006/main" count="98" uniqueCount="76">
  <si>
    <t>選挙人名簿登録者数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</si>
  <si>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</si>
  <si>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</si>
  <si>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</si>
  <si>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</si>
  <si>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</si>
  <si>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</si>
  <si>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</si>
  <si>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</si>
  <si>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</si>
  <si>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</si>
  <si>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</si>
  <si>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</si>
  <si>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</si>
  <si>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</si>
  <si>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</si>
  <si>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</si>
  <si>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</si>
  <si>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</si>
  <si>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</si>
  <si>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</si>
  <si>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</si>
  <si>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</si>
  <si>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</si>
  <si>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</si>
  <si>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</si>
  <si>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</si>
  <si>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</si>
  <si>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</si>
  <si>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</si>
  <si>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</si>
  <si>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</si>
  <si>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</si>
  <si>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</si>
  <si>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</si>
  <si>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</si>
  <si>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</si>
  <si>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</si>
  <si>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</si>
  <si>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</si>
  <si>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</si>
  <si>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</si>
  <si>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</si>
  <si>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</si>
  <si>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</si>
  <si>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</si>
  <si>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</si>
  <si>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</si>
  <si>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</si>
  <si>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</si>
  <si>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</si>
  <si>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</si>
  <si>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</si>
  <si>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</si>
  <si>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</si>
  <si>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</si>
  <si>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</si>
  <si>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</si>
  <si>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</si>
  <si>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</si>
  <si>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</si>
  <si>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</si>
  <si>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</si>
  <si>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</si>
  <si>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</si>
  <si>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</si>
  <si>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</si>
  <si>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</si>
  <si>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</si>
  <si>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30．6登録日現在</t>
  </si>
  <si>
    <t>01．6登録日現在</t>
  </si>
  <si>
    <t>02．6登録日現在</t>
  </si>
  <si>
    <t>03．6登録日現在</t>
  </si>
  <si>
    <t>令和３年６月登録日</t>
  </si>
  <si>
    <r>
      <rPr>
        <sz val="12"/>
        <color indexed="8"/>
        <rFont val="ＭＳ 明朝"/>
        <family val="1"/>
      </rPr>
      <t>04</t>
    </r>
    <r>
      <rPr>
        <sz val="12"/>
        <color indexed="8"/>
        <rFont val="明朝"/>
        <family val="1"/>
      </rPr>
      <t>．6登録日現在</t>
    </r>
  </si>
  <si>
    <t>令和４年６月登録日現在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</si>
</sst>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6" fillId="34" borderId="11" xfId="0" applyNumberFormat="1" applyFont="1" applyFill="1" applyBorder="1" applyAlignment="1" applyProtection="1">
      <alignment/>
      <protection/>
    </xf>
    <xf numFmtId="37" fontId="46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6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6" fillId="35" borderId="13" xfId="0" applyNumberFormat="1" applyFont="1" applyFill="1" applyBorder="1" applyAlignment="1" applyProtection="1">
      <alignment/>
      <protection locked="0"/>
    </xf>
    <xf numFmtId="37" fontId="46" fillId="35" borderId="14" xfId="0" applyNumberFormat="1" applyFont="1" applyFill="1" applyBorder="1" applyAlignment="1" applyProtection="1">
      <alignment/>
      <protection locked="0"/>
    </xf>
    <xf numFmtId="37" fontId="46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6" fillId="35" borderId="17" xfId="0" applyNumberFormat="1" applyFont="1" applyFill="1" applyBorder="1" applyAlignment="1" applyProtection="1">
      <alignment/>
      <protection locked="0"/>
    </xf>
    <xf numFmtId="37" fontId="46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6" fillId="35" borderId="19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6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6" fillId="34" borderId="19" xfId="0" applyNumberFormat="1" applyFont="1" applyFill="1" applyBorder="1" applyAlignment="1" applyProtection="1">
      <alignment/>
      <protection/>
    </xf>
    <xf numFmtId="37" fontId="46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6" fillId="0" borderId="11" xfId="0" applyNumberFormat="1" applyFont="1" applyFill="1" applyBorder="1" applyAlignment="1" applyProtection="1">
      <alignment/>
      <protection locked="0"/>
    </xf>
    <xf numFmtId="37" fontId="4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37" fontId="46" fillId="0" borderId="19" xfId="0" applyNumberFormat="1" applyFont="1" applyFill="1" applyBorder="1" applyAlignment="1" applyProtection="1">
      <alignment/>
      <protection locked="0"/>
    </xf>
    <xf numFmtId="37" fontId="6" fillId="34" borderId="19" xfId="0" applyNumberFormat="1" applyFont="1" applyFill="1" applyBorder="1" applyAlignment="1" applyProtection="1">
      <alignment/>
      <protection/>
    </xf>
    <xf numFmtId="0" fontId="46" fillId="34" borderId="20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6" fillId="34" borderId="20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8"/>
  <sheetViews>
    <sheetView tabSelected="1" zoomScalePageLayoutView="0" workbookViewId="0" topLeftCell="A1">
      <selection activeCell="G2" sqref="G2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6.5">
      <c r="B1" s="1" t="s">
        <v>75</v>
      </c>
      <c r="E1" s="4" t="s">
        <v>0</v>
      </c>
      <c r="G1" s="2"/>
    </row>
    <row r="2" spans="1:14" ht="16.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67</v>
      </c>
      <c r="B3" s="10"/>
      <c r="C3" s="10"/>
      <c r="D3" s="10"/>
      <c r="E3" s="36"/>
      <c r="F3" s="11"/>
      <c r="G3" s="36"/>
      <c r="H3" s="10" t="s">
        <v>1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73</v>
      </c>
      <c r="G4" s="15"/>
      <c r="H4" s="12"/>
      <c r="I4" s="13"/>
      <c r="J4" s="14"/>
      <c r="K4" s="14"/>
      <c r="L4" s="15"/>
      <c r="M4" s="46" t="s">
        <v>73</v>
      </c>
      <c r="N4" s="15"/>
    </row>
    <row r="5" spans="1:14" ht="16.5" customHeight="1">
      <c r="A5" s="65" t="s">
        <v>10</v>
      </c>
      <c r="B5" s="66"/>
      <c r="C5" s="16" t="s">
        <v>11</v>
      </c>
      <c r="D5" s="16" t="s">
        <v>12</v>
      </c>
      <c r="E5" s="17" t="s">
        <v>13</v>
      </c>
      <c r="F5" s="47" t="s">
        <v>14</v>
      </c>
      <c r="G5" s="17" t="s">
        <v>15</v>
      </c>
      <c r="H5" s="65" t="s">
        <v>24</v>
      </c>
      <c r="I5" s="66"/>
      <c r="J5" s="16" t="s">
        <v>25</v>
      </c>
      <c r="K5" s="16" t="s">
        <v>26</v>
      </c>
      <c r="L5" s="17" t="s">
        <v>27</v>
      </c>
      <c r="M5" s="47" t="s">
        <v>3</v>
      </c>
      <c r="N5" s="17" t="s">
        <v>28</v>
      </c>
    </row>
    <row r="6" spans="1:14" ht="16.5" customHeight="1">
      <c r="A6" s="18"/>
      <c r="B6" s="19"/>
      <c r="C6" s="20"/>
      <c r="D6" s="20"/>
      <c r="E6" s="21" t="s">
        <v>29</v>
      </c>
      <c r="F6" s="22" t="s">
        <v>30</v>
      </c>
      <c r="G6" s="21" t="s">
        <v>31</v>
      </c>
      <c r="H6" s="18"/>
      <c r="I6" s="19"/>
      <c r="J6" s="20"/>
      <c r="K6" s="20"/>
      <c r="L6" s="21" t="s">
        <v>29</v>
      </c>
      <c r="M6" s="22" t="s">
        <v>5</v>
      </c>
      <c r="N6" s="21" t="s">
        <v>31</v>
      </c>
    </row>
    <row r="7" spans="1:14" ht="16.5" customHeight="1">
      <c r="A7" s="81" t="s">
        <v>63</v>
      </c>
      <c r="B7" s="82"/>
      <c r="C7" s="48">
        <v>72509</v>
      </c>
      <c r="D7" s="48">
        <v>81299</v>
      </c>
      <c r="E7" s="49">
        <f>SUM(C7:D7)</f>
        <v>153808</v>
      </c>
      <c r="F7" s="49">
        <v>154092</v>
      </c>
      <c r="G7" s="49">
        <f>+E7-F7</f>
        <v>-284</v>
      </c>
      <c r="H7" s="73" t="s">
        <v>32</v>
      </c>
      <c r="I7" s="73"/>
      <c r="J7" s="48">
        <v>64401</v>
      </c>
      <c r="K7" s="48">
        <v>72261</v>
      </c>
      <c r="L7" s="49">
        <f aca="true" t="shared" si="0" ref="L7:L16">SUM(J7:K7)</f>
        <v>136662</v>
      </c>
      <c r="M7" s="7">
        <v>137615</v>
      </c>
      <c r="N7" s="7">
        <f aca="true" t="shared" si="1" ref="N7:N16">+L7-M7</f>
        <v>-953</v>
      </c>
    </row>
    <row r="8" spans="1:14" ht="16.5" customHeight="1">
      <c r="A8" s="73" t="s">
        <v>33</v>
      </c>
      <c r="B8" s="73"/>
      <c r="C8" s="48">
        <v>45902</v>
      </c>
      <c r="D8" s="48">
        <v>49698</v>
      </c>
      <c r="E8" s="49">
        <f>SUM(C8:D8)</f>
        <v>95600</v>
      </c>
      <c r="F8" s="49">
        <v>96124</v>
      </c>
      <c r="G8" s="49">
        <f>+E8-F8</f>
        <v>-524</v>
      </c>
      <c r="H8" s="79" t="s">
        <v>62</v>
      </c>
      <c r="I8" s="80"/>
      <c r="J8" s="48">
        <v>2154</v>
      </c>
      <c r="K8" s="48">
        <v>2572</v>
      </c>
      <c r="L8" s="49">
        <f>SUM(J8:K8)</f>
        <v>4726</v>
      </c>
      <c r="M8" s="7">
        <v>4870</v>
      </c>
      <c r="N8" s="27">
        <f>+L8-M8</f>
        <v>-144</v>
      </c>
    </row>
    <row r="9" spans="1:18" ht="16.5" customHeight="1">
      <c r="A9" s="83" t="s">
        <v>19</v>
      </c>
      <c r="B9" s="84"/>
      <c r="C9" s="48">
        <v>50859</v>
      </c>
      <c r="D9" s="48">
        <v>54613</v>
      </c>
      <c r="E9" s="49">
        <f>SUM(C9:D9)</f>
        <v>105472</v>
      </c>
      <c r="F9" s="49">
        <v>106417</v>
      </c>
      <c r="G9" s="49">
        <f>+E9-F9</f>
        <v>-945</v>
      </c>
      <c r="H9" s="73" t="s">
        <v>34</v>
      </c>
      <c r="I9" s="73"/>
      <c r="J9" s="48">
        <v>18025</v>
      </c>
      <c r="K9" s="48">
        <v>21197</v>
      </c>
      <c r="L9" s="49">
        <f>SUM(J9:K9)</f>
        <v>39222</v>
      </c>
      <c r="M9" s="7">
        <v>40026</v>
      </c>
      <c r="N9" s="7">
        <f>+L9-M9</f>
        <v>-804</v>
      </c>
      <c r="O9" s="6"/>
      <c r="P9" s="3"/>
      <c r="Q9" s="3"/>
      <c r="R9" s="3"/>
    </row>
    <row r="10" spans="1:14" ht="16.5" customHeight="1">
      <c r="A10" s="73" t="s">
        <v>17</v>
      </c>
      <c r="B10" s="73"/>
      <c r="C10" s="49">
        <f>SUM(C7:C9)</f>
        <v>169270</v>
      </c>
      <c r="D10" s="49">
        <f>SUM(D7:D9)</f>
        <v>185610</v>
      </c>
      <c r="E10" s="49">
        <f>SUM(C10:D10)</f>
        <v>354880</v>
      </c>
      <c r="F10" s="49">
        <f>SUM(F7:F9)</f>
        <v>356633</v>
      </c>
      <c r="G10" s="49">
        <f>+E10-F10</f>
        <v>-1753</v>
      </c>
      <c r="H10" s="73" t="s">
        <v>16</v>
      </c>
      <c r="I10" s="73"/>
      <c r="J10" s="48">
        <v>9295</v>
      </c>
      <c r="K10" s="48">
        <v>10744</v>
      </c>
      <c r="L10" s="49">
        <f>SUM(J10:K10)</f>
        <v>20039</v>
      </c>
      <c r="M10" s="7">
        <v>20542</v>
      </c>
      <c r="N10" s="9">
        <f>+L10-M10</f>
        <v>-503</v>
      </c>
    </row>
    <row r="11" spans="1:14" ht="16.5" customHeight="1">
      <c r="A11" s="73" t="s">
        <v>35</v>
      </c>
      <c r="B11" s="73"/>
      <c r="C11" s="49">
        <f>+C10</f>
        <v>169270</v>
      </c>
      <c r="D11" s="49">
        <f>+D10</f>
        <v>185610</v>
      </c>
      <c r="E11" s="49">
        <f>SUM(C11:D11)</f>
        <v>354880</v>
      </c>
      <c r="F11" s="49">
        <f>F10</f>
        <v>356633</v>
      </c>
      <c r="G11" s="49">
        <f>+E11-F11</f>
        <v>-1753</v>
      </c>
      <c r="H11" s="74" t="s">
        <v>23</v>
      </c>
      <c r="I11" s="75"/>
      <c r="J11" s="48">
        <v>24101</v>
      </c>
      <c r="K11" s="48">
        <v>27214</v>
      </c>
      <c r="L11" s="49">
        <f>SUM(J11:K11)</f>
        <v>51315</v>
      </c>
      <c r="M11" s="7">
        <v>51685</v>
      </c>
      <c r="N11" s="9">
        <f>+L11-M11</f>
        <v>-370</v>
      </c>
    </row>
    <row r="12" spans="1:14" ht="16.5" customHeight="1">
      <c r="A12" s="76"/>
      <c r="B12" s="77"/>
      <c r="C12" s="77"/>
      <c r="D12" s="77"/>
      <c r="E12" s="77"/>
      <c r="F12" s="77"/>
      <c r="G12" s="77"/>
      <c r="H12" s="73" t="s">
        <v>36</v>
      </c>
      <c r="I12" s="73"/>
      <c r="J12" s="49">
        <f>SUM(J7:J11)</f>
        <v>117976</v>
      </c>
      <c r="K12" s="49">
        <f>SUM(K7:K11)</f>
        <v>133988</v>
      </c>
      <c r="L12" s="49">
        <f>SUM(J12:K12)</f>
        <v>251964</v>
      </c>
      <c r="M12" s="7">
        <f>SUM(M7:M11)</f>
        <v>254738</v>
      </c>
      <c r="N12" s="7">
        <f t="shared" si="1"/>
        <v>-2774</v>
      </c>
    </row>
    <row r="13" spans="1:14" ht="16.5" customHeight="1">
      <c r="A13" s="78"/>
      <c r="B13" s="78"/>
      <c r="C13" s="78"/>
      <c r="D13" s="78"/>
      <c r="E13" s="78"/>
      <c r="F13" s="78"/>
      <c r="G13" s="78"/>
      <c r="H13" s="51" t="s">
        <v>60</v>
      </c>
      <c r="I13" s="50" t="s">
        <v>9</v>
      </c>
      <c r="J13" s="48">
        <v>1227</v>
      </c>
      <c r="K13" s="48">
        <v>1546</v>
      </c>
      <c r="L13" s="49">
        <f t="shared" si="0"/>
        <v>2773</v>
      </c>
      <c r="M13" s="7">
        <v>2815</v>
      </c>
      <c r="N13" s="9">
        <f t="shared" si="1"/>
        <v>-42</v>
      </c>
    </row>
    <row r="14" spans="1:14" ht="16.5" customHeight="1">
      <c r="A14" s="52" t="s">
        <v>68</v>
      </c>
      <c r="B14" s="52"/>
      <c r="C14" s="52"/>
      <c r="D14" s="52"/>
      <c r="E14" s="52"/>
      <c r="F14" s="53"/>
      <c r="G14" s="52"/>
      <c r="H14" s="54" t="s">
        <v>61</v>
      </c>
      <c r="I14" s="50" t="s">
        <v>13</v>
      </c>
      <c r="J14" s="49">
        <f>SUM(J13)</f>
        <v>1227</v>
      </c>
      <c r="K14" s="49">
        <f>SUM(K13)</f>
        <v>1546</v>
      </c>
      <c r="L14" s="49">
        <f t="shared" si="0"/>
        <v>2773</v>
      </c>
      <c r="M14" s="7">
        <f>SUM(M13)</f>
        <v>2815</v>
      </c>
      <c r="N14" s="9">
        <f t="shared" si="1"/>
        <v>-42</v>
      </c>
    </row>
    <row r="15" spans="1:14" ht="16.5" customHeight="1">
      <c r="A15" s="12"/>
      <c r="B15" s="13"/>
      <c r="C15" s="14"/>
      <c r="D15" s="14"/>
      <c r="E15" s="15"/>
      <c r="F15" s="46" t="s">
        <v>73</v>
      </c>
      <c r="G15" s="15"/>
      <c r="H15" s="74" t="s">
        <v>55</v>
      </c>
      <c r="I15" s="75"/>
      <c r="J15" s="49">
        <f>SUM(J14)</f>
        <v>1227</v>
      </c>
      <c r="K15" s="49">
        <f>SUM(K14)</f>
        <v>1546</v>
      </c>
      <c r="L15" s="49">
        <f t="shared" si="0"/>
        <v>2773</v>
      </c>
      <c r="M15" s="7">
        <f>SUM(M14)</f>
        <v>2815</v>
      </c>
      <c r="N15" s="9">
        <f t="shared" si="1"/>
        <v>-42</v>
      </c>
    </row>
    <row r="16" spans="1:14" ht="16.5" customHeight="1">
      <c r="A16" s="65" t="s">
        <v>10</v>
      </c>
      <c r="B16" s="66"/>
      <c r="C16" s="16" t="s">
        <v>11</v>
      </c>
      <c r="D16" s="16" t="s">
        <v>12</v>
      </c>
      <c r="E16" s="17" t="s">
        <v>13</v>
      </c>
      <c r="F16" s="47" t="s">
        <v>14</v>
      </c>
      <c r="G16" s="17" t="s">
        <v>15</v>
      </c>
      <c r="H16" s="74" t="s">
        <v>64</v>
      </c>
      <c r="I16" s="75"/>
      <c r="J16" s="49">
        <f>+J12+J15</f>
        <v>119203</v>
      </c>
      <c r="K16" s="49">
        <f>+K12+K15</f>
        <v>135534</v>
      </c>
      <c r="L16" s="49">
        <f t="shared" si="0"/>
        <v>254737</v>
      </c>
      <c r="M16" s="7">
        <f>SUM(M12,M15)</f>
        <v>257553</v>
      </c>
      <c r="N16" s="9">
        <f t="shared" si="1"/>
        <v>-2816</v>
      </c>
    </row>
    <row r="17" spans="1:14" ht="16.5" customHeight="1">
      <c r="A17" s="18"/>
      <c r="B17" s="19"/>
      <c r="C17" s="20"/>
      <c r="D17" s="20"/>
      <c r="E17" s="21" t="s">
        <v>29</v>
      </c>
      <c r="F17" s="22" t="s">
        <v>30</v>
      </c>
      <c r="G17" s="21" t="s">
        <v>31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74" t="s">
        <v>37</v>
      </c>
      <c r="B18" s="75"/>
      <c r="C18" s="59">
        <v>22957</v>
      </c>
      <c r="D18" s="48">
        <v>24260</v>
      </c>
      <c r="E18" s="49">
        <f aca="true" t="shared" si="2" ref="E18:E32">SUM(C18:D18)</f>
        <v>47217</v>
      </c>
      <c r="F18" s="49">
        <v>47160</v>
      </c>
      <c r="G18" s="49">
        <f aca="true" t="shared" si="3" ref="G18:G33">+E18-F18</f>
        <v>57</v>
      </c>
      <c r="H18" s="52"/>
      <c r="I18" s="52"/>
      <c r="J18" s="53"/>
      <c r="K18" s="53"/>
      <c r="L18" s="53"/>
      <c r="M18" s="11"/>
      <c r="N18" s="11"/>
    </row>
    <row r="19" spans="1:14" ht="16.5" customHeight="1">
      <c r="A19" s="74" t="s">
        <v>38</v>
      </c>
      <c r="B19" s="75"/>
      <c r="C19" s="59">
        <v>52075</v>
      </c>
      <c r="D19" s="59">
        <v>58265</v>
      </c>
      <c r="E19" s="49">
        <f t="shared" si="2"/>
        <v>110340</v>
      </c>
      <c r="F19" s="49">
        <v>111716</v>
      </c>
      <c r="G19" s="49">
        <f t="shared" si="3"/>
        <v>-1376</v>
      </c>
      <c r="H19" s="52" t="s">
        <v>6</v>
      </c>
      <c r="I19" s="52"/>
      <c r="J19" s="53"/>
      <c r="K19" s="53"/>
      <c r="L19" s="53"/>
      <c r="M19" s="11"/>
      <c r="N19" s="11"/>
    </row>
    <row r="20" spans="1:14" ht="16.5" customHeight="1">
      <c r="A20" s="74" t="s">
        <v>39</v>
      </c>
      <c r="B20" s="75"/>
      <c r="C20" s="59">
        <v>20075</v>
      </c>
      <c r="D20" s="59">
        <v>22567</v>
      </c>
      <c r="E20" s="49">
        <f t="shared" si="2"/>
        <v>42642</v>
      </c>
      <c r="F20" s="49">
        <v>42903</v>
      </c>
      <c r="G20" s="49">
        <f t="shared" si="3"/>
        <v>-261</v>
      </c>
      <c r="H20" s="55"/>
      <c r="I20" s="56"/>
      <c r="J20" s="57"/>
      <c r="K20" s="57"/>
      <c r="L20" s="58"/>
      <c r="M20" s="46" t="s">
        <v>73</v>
      </c>
      <c r="N20" s="15"/>
    </row>
    <row r="21" spans="1:14" ht="16.5" customHeight="1">
      <c r="A21" s="74" t="s">
        <v>40</v>
      </c>
      <c r="B21" s="75"/>
      <c r="C21" s="59">
        <v>12167</v>
      </c>
      <c r="D21" s="59">
        <v>14248</v>
      </c>
      <c r="E21" s="49">
        <f t="shared" si="2"/>
        <v>26415</v>
      </c>
      <c r="F21" s="49">
        <v>26763</v>
      </c>
      <c r="G21" s="49">
        <f t="shared" si="3"/>
        <v>-348</v>
      </c>
      <c r="H21" s="65" t="s">
        <v>24</v>
      </c>
      <c r="I21" s="66"/>
      <c r="J21" s="16" t="s">
        <v>44</v>
      </c>
      <c r="K21" s="16" t="s">
        <v>45</v>
      </c>
      <c r="L21" s="17" t="s">
        <v>46</v>
      </c>
      <c r="M21" s="47" t="s">
        <v>3</v>
      </c>
      <c r="N21" s="17" t="s">
        <v>47</v>
      </c>
    </row>
    <row r="22" spans="1:14" ht="16.5" customHeight="1">
      <c r="A22" s="89" t="s">
        <v>20</v>
      </c>
      <c r="B22" s="90"/>
      <c r="C22" s="25">
        <v>5997</v>
      </c>
      <c r="D22" s="26">
        <v>6695</v>
      </c>
      <c r="E22" s="7">
        <f t="shared" si="2"/>
        <v>12692</v>
      </c>
      <c r="F22" s="7">
        <v>12813</v>
      </c>
      <c r="G22" s="7">
        <f t="shared" si="3"/>
        <v>-121</v>
      </c>
      <c r="H22" s="18"/>
      <c r="I22" s="19"/>
      <c r="J22" s="20"/>
      <c r="K22" s="20"/>
      <c r="L22" s="21" t="s">
        <v>48</v>
      </c>
      <c r="M22" s="22" t="s">
        <v>5</v>
      </c>
      <c r="N22" s="21" t="s">
        <v>49</v>
      </c>
    </row>
    <row r="23" spans="1:14" ht="16.5" customHeight="1">
      <c r="A23" s="63" t="s">
        <v>41</v>
      </c>
      <c r="B23" s="64"/>
      <c r="C23" s="27">
        <f>SUM(C18:C22)</f>
        <v>113271</v>
      </c>
      <c r="D23" s="27">
        <f>SUM(D18:D22)</f>
        <v>126035</v>
      </c>
      <c r="E23" s="27">
        <f t="shared" si="2"/>
        <v>239306</v>
      </c>
      <c r="F23" s="7">
        <f>SUM(F18:F22)</f>
        <v>241355</v>
      </c>
      <c r="G23" s="7">
        <f t="shared" si="3"/>
        <v>-2049</v>
      </c>
      <c r="H23" s="67" t="s">
        <v>56</v>
      </c>
      <c r="I23" s="67"/>
      <c r="J23" s="8">
        <v>98941</v>
      </c>
      <c r="K23" s="8">
        <v>116417</v>
      </c>
      <c r="L23" s="7">
        <f>SUM(J23:K23)</f>
        <v>215358</v>
      </c>
      <c r="M23" s="7">
        <v>218046</v>
      </c>
      <c r="N23" s="7">
        <f>+L23-M23</f>
        <v>-2688</v>
      </c>
    </row>
    <row r="24" spans="1:14" ht="16.5" customHeight="1">
      <c r="A24" s="28" t="s">
        <v>22</v>
      </c>
      <c r="B24" s="45" t="s">
        <v>21</v>
      </c>
      <c r="C24" s="29">
        <v>6114</v>
      </c>
      <c r="D24" s="30">
        <v>7244</v>
      </c>
      <c r="E24" s="7">
        <f t="shared" si="2"/>
        <v>13358</v>
      </c>
      <c r="F24" s="7">
        <v>13761</v>
      </c>
      <c r="G24" s="7">
        <f t="shared" si="3"/>
        <v>-403</v>
      </c>
      <c r="H24" s="67" t="s">
        <v>57</v>
      </c>
      <c r="I24" s="67"/>
      <c r="J24" s="8">
        <v>12879</v>
      </c>
      <c r="K24" s="8">
        <v>15262</v>
      </c>
      <c r="L24" s="7">
        <f>SUM(J24:K24)</f>
        <v>28141</v>
      </c>
      <c r="M24" s="7">
        <v>28696</v>
      </c>
      <c r="N24" s="7">
        <f>+L24-M24</f>
        <v>-555</v>
      </c>
    </row>
    <row r="25" spans="1:14" ht="16.5" customHeight="1">
      <c r="A25" s="31" t="s">
        <v>65</v>
      </c>
      <c r="B25" s="45" t="s">
        <v>42</v>
      </c>
      <c r="C25" s="32">
        <f>+C24</f>
        <v>6114</v>
      </c>
      <c r="D25" s="32">
        <f>+D24</f>
        <v>7244</v>
      </c>
      <c r="E25" s="7">
        <f t="shared" si="2"/>
        <v>13358</v>
      </c>
      <c r="F25" s="7">
        <f>SUM(F24)</f>
        <v>13761</v>
      </c>
      <c r="G25" s="9">
        <f t="shared" si="3"/>
        <v>-403</v>
      </c>
      <c r="H25" s="67" t="s">
        <v>58</v>
      </c>
      <c r="I25" s="67"/>
      <c r="J25" s="7">
        <f>SUM(J23:J24)</f>
        <v>111820</v>
      </c>
      <c r="K25" s="7">
        <f>SUM(K23:K24)</f>
        <v>131679</v>
      </c>
      <c r="L25" s="7">
        <f>SUM(J25:K25)</f>
        <v>243499</v>
      </c>
      <c r="M25" s="7">
        <f>SUM(M23:M24)</f>
        <v>246742</v>
      </c>
      <c r="N25" s="7">
        <f>+L25-M25</f>
        <v>-3243</v>
      </c>
    </row>
    <row r="26" spans="1:14" ht="16.5" customHeight="1">
      <c r="A26" s="28" t="s">
        <v>66</v>
      </c>
      <c r="B26" s="45" t="s">
        <v>43</v>
      </c>
      <c r="C26" s="23">
        <v>2360</v>
      </c>
      <c r="D26" s="8">
        <v>2484</v>
      </c>
      <c r="E26" s="7">
        <f t="shared" si="2"/>
        <v>4844</v>
      </c>
      <c r="F26" s="7">
        <v>4905</v>
      </c>
      <c r="G26" s="9">
        <f t="shared" si="3"/>
        <v>-61</v>
      </c>
      <c r="H26" s="63" t="s">
        <v>59</v>
      </c>
      <c r="I26" s="64"/>
      <c r="J26" s="7">
        <f>+J25</f>
        <v>111820</v>
      </c>
      <c r="K26" s="7">
        <f>+K25</f>
        <v>131679</v>
      </c>
      <c r="L26" s="7">
        <f>SUM(J26:K26)</f>
        <v>243499</v>
      </c>
      <c r="M26" s="7">
        <f>SUM(M25)</f>
        <v>246742</v>
      </c>
      <c r="N26" s="7">
        <f>+L26-M26</f>
        <v>-3243</v>
      </c>
    </row>
    <row r="27" spans="1:14" ht="16.5" customHeight="1">
      <c r="A27" s="31" t="s">
        <v>65</v>
      </c>
      <c r="B27" s="45" t="s">
        <v>46</v>
      </c>
      <c r="C27" s="32">
        <f>+C26</f>
        <v>2360</v>
      </c>
      <c r="D27" s="32">
        <f>+D26</f>
        <v>2484</v>
      </c>
      <c r="E27" s="7">
        <f t="shared" si="2"/>
        <v>4844</v>
      </c>
      <c r="F27" s="7">
        <f>SUM(F26)</f>
        <v>4905</v>
      </c>
      <c r="G27" s="9">
        <f t="shared" si="3"/>
        <v>-61</v>
      </c>
      <c r="H27" s="33"/>
      <c r="I27" s="34"/>
      <c r="J27" s="24"/>
      <c r="K27" s="24"/>
      <c r="L27" s="24"/>
      <c r="M27" s="24"/>
      <c r="N27" s="24"/>
    </row>
    <row r="28" spans="1:14" ht="16.5" customHeight="1">
      <c r="A28" s="70" t="s">
        <v>50</v>
      </c>
      <c r="B28" s="45" t="s">
        <v>51</v>
      </c>
      <c r="C28" s="23">
        <v>1079</v>
      </c>
      <c r="D28" s="23">
        <v>1210</v>
      </c>
      <c r="E28" s="7">
        <f t="shared" si="2"/>
        <v>2289</v>
      </c>
      <c r="F28" s="7">
        <v>2371</v>
      </c>
      <c r="G28" s="9">
        <f t="shared" si="3"/>
        <v>-82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71"/>
      <c r="B29" s="45" t="s">
        <v>52</v>
      </c>
      <c r="C29" s="23">
        <v>6071</v>
      </c>
      <c r="D29" s="23">
        <v>6688</v>
      </c>
      <c r="E29" s="7">
        <f t="shared" si="2"/>
        <v>12759</v>
      </c>
      <c r="F29" s="7">
        <v>12923</v>
      </c>
      <c r="G29" s="7">
        <f t="shared" si="3"/>
        <v>-164</v>
      </c>
      <c r="H29" s="36" t="s">
        <v>7</v>
      </c>
      <c r="I29" s="36"/>
      <c r="J29" s="11"/>
      <c r="K29" s="11"/>
      <c r="L29" s="11"/>
      <c r="M29" s="11"/>
      <c r="N29" s="11"/>
    </row>
    <row r="30" spans="1:14" ht="16.5" customHeight="1">
      <c r="A30" s="71"/>
      <c r="B30" s="45" t="s">
        <v>53</v>
      </c>
      <c r="C30" s="23">
        <v>4645</v>
      </c>
      <c r="D30" s="23">
        <v>5265</v>
      </c>
      <c r="E30" s="7">
        <f t="shared" si="2"/>
        <v>9910</v>
      </c>
      <c r="F30" s="7">
        <v>10089</v>
      </c>
      <c r="G30" s="7">
        <f t="shared" si="3"/>
        <v>-179</v>
      </c>
      <c r="H30" s="37"/>
      <c r="I30" s="38"/>
      <c r="J30" s="39" t="s">
        <v>8</v>
      </c>
      <c r="K30" s="39" t="s">
        <v>2</v>
      </c>
      <c r="L30" s="40" t="s">
        <v>4</v>
      </c>
      <c r="M30" s="41" t="s">
        <v>18</v>
      </c>
      <c r="N30" s="11"/>
    </row>
    <row r="31" spans="1:14" ht="16.5" customHeight="1">
      <c r="A31" s="72"/>
      <c r="B31" s="45" t="s">
        <v>46</v>
      </c>
      <c r="C31" s="35">
        <f>SUM(C28:C30)</f>
        <v>11795</v>
      </c>
      <c r="D31" s="35">
        <f>SUM(D28:D30)</f>
        <v>13163</v>
      </c>
      <c r="E31" s="7">
        <f t="shared" si="2"/>
        <v>24958</v>
      </c>
      <c r="F31" s="7">
        <f>SUM(F28:F30)</f>
        <v>25383</v>
      </c>
      <c r="G31" s="9">
        <f t="shared" si="3"/>
        <v>-425</v>
      </c>
      <c r="H31" s="68" t="s">
        <v>74</v>
      </c>
      <c r="I31" s="69"/>
      <c r="J31" s="60">
        <f>C11+C33+J16+J26</f>
        <v>533833</v>
      </c>
      <c r="K31" s="60">
        <f>D11+D33+K16+K26</f>
        <v>601749</v>
      </c>
      <c r="L31" s="7">
        <f>SUM(J31:K31)</f>
        <v>1135582</v>
      </c>
      <c r="M31" s="43">
        <f>+L31-L32</f>
        <v>-10750</v>
      </c>
      <c r="N31" s="11"/>
    </row>
    <row r="32" spans="1:14" ht="16.5" customHeight="1">
      <c r="A32" s="63" t="s">
        <v>55</v>
      </c>
      <c r="B32" s="64"/>
      <c r="C32" s="7">
        <f>+C25+C27+C31</f>
        <v>20269</v>
      </c>
      <c r="D32" s="7">
        <f>+D25+D27+D31</f>
        <v>22891</v>
      </c>
      <c r="E32" s="7">
        <f t="shared" si="2"/>
        <v>43160</v>
      </c>
      <c r="F32" s="7">
        <f>SUM(F25,F27,F31)</f>
        <v>44049</v>
      </c>
      <c r="G32" s="9">
        <f t="shared" si="3"/>
        <v>-889</v>
      </c>
      <c r="H32" s="68" t="s">
        <v>72</v>
      </c>
      <c r="I32" s="69"/>
      <c r="J32" s="42">
        <v>538308</v>
      </c>
      <c r="K32" s="42">
        <v>608024</v>
      </c>
      <c r="L32" s="7">
        <v>1146332</v>
      </c>
      <c r="M32" s="43">
        <f>+L32-L33</f>
        <v>-8876</v>
      </c>
      <c r="N32" s="11"/>
    </row>
    <row r="33" spans="1:14" ht="16.5" customHeight="1">
      <c r="A33" s="63" t="s">
        <v>54</v>
      </c>
      <c r="B33" s="64"/>
      <c r="C33" s="42">
        <f>+C23+C32</f>
        <v>133540</v>
      </c>
      <c r="D33" s="42">
        <f>+D23+D32</f>
        <v>148926</v>
      </c>
      <c r="E33" s="7">
        <f>SUM(C33:D33)</f>
        <v>282466</v>
      </c>
      <c r="F33" s="7">
        <f>SUM(F23,F32)</f>
        <v>285404</v>
      </c>
      <c r="G33" s="9">
        <f t="shared" si="3"/>
        <v>-2938</v>
      </c>
      <c r="H33" s="61" t="s">
        <v>71</v>
      </c>
      <c r="I33" s="62"/>
      <c r="J33" s="42">
        <v>542024</v>
      </c>
      <c r="K33" s="42">
        <v>613184</v>
      </c>
      <c r="L33" s="7">
        <f>SUM(J33:K33)</f>
        <v>1155208</v>
      </c>
      <c r="M33" s="43">
        <f>+L33-L34</f>
        <v>-10394</v>
      </c>
      <c r="N33" s="11"/>
    </row>
    <row r="34" spans="1:14" ht="16.5" customHeight="1">
      <c r="A34" s="86"/>
      <c r="B34" s="87"/>
      <c r="C34" s="87"/>
      <c r="D34" s="87"/>
      <c r="E34" s="87"/>
      <c r="F34" s="87"/>
      <c r="G34" s="87"/>
      <c r="H34" s="61" t="s">
        <v>70</v>
      </c>
      <c r="I34" s="62"/>
      <c r="J34" s="42">
        <v>546397</v>
      </c>
      <c r="K34" s="42">
        <v>619205</v>
      </c>
      <c r="L34" s="7">
        <f>SUM(J34:K34)</f>
        <v>1165602</v>
      </c>
      <c r="M34" s="22">
        <f>+L34-L35</f>
        <v>-9816</v>
      </c>
      <c r="N34" s="24"/>
    </row>
    <row r="35" spans="1:14" ht="16.5" customHeight="1">
      <c r="A35" s="88"/>
      <c r="B35" s="88"/>
      <c r="C35" s="88"/>
      <c r="D35" s="88"/>
      <c r="E35" s="88"/>
      <c r="F35" s="88"/>
      <c r="G35" s="88"/>
      <c r="H35" s="61" t="s">
        <v>69</v>
      </c>
      <c r="I35" s="62"/>
      <c r="J35" s="42">
        <v>550477</v>
      </c>
      <c r="K35" s="42">
        <v>624941</v>
      </c>
      <c r="L35" s="7">
        <f>SUM(J35:K35)</f>
        <v>1175418</v>
      </c>
      <c r="M35" s="22"/>
      <c r="N35" s="11"/>
    </row>
    <row r="36" spans="1:7" ht="16.5" customHeight="1">
      <c r="A36" s="10"/>
      <c r="B36" s="10"/>
      <c r="C36" s="10"/>
      <c r="D36" s="10"/>
      <c r="E36" s="10"/>
      <c r="F36" s="11"/>
      <c r="G36" s="10"/>
    </row>
    <row r="37" spans="1:7" ht="16.5" customHeight="1">
      <c r="A37" s="10"/>
      <c r="B37" s="10"/>
      <c r="C37" s="10"/>
      <c r="D37" s="10"/>
      <c r="E37" s="10"/>
      <c r="F37" s="11"/>
      <c r="G37" s="10"/>
    </row>
    <row r="38" ht="16.5" customHeight="1"/>
    <row r="39" ht="16.5" customHeight="1"/>
    <row r="40" spans="8:9" ht="16.5" customHeight="1">
      <c r="H40" s="5"/>
      <c r="I40" s="5"/>
    </row>
    <row r="41" ht="16.5" customHeight="1">
      <c r="N41" s="1"/>
    </row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ht="13.5">
      <c r="N46" s="1"/>
    </row>
    <row r="47" ht="13.5">
      <c r="N47" s="1"/>
    </row>
    <row r="48" spans="8:14" ht="13.5">
      <c r="H48" s="85"/>
      <c r="I48" s="85"/>
      <c r="N48" s="1"/>
    </row>
  </sheetData>
  <sheetProtection/>
  <mergeCells count="35">
    <mergeCell ref="A9:B9"/>
    <mergeCell ref="H48:I48"/>
    <mergeCell ref="A32:B32"/>
    <mergeCell ref="A19:B19"/>
    <mergeCell ref="A16:B16"/>
    <mergeCell ref="H15:I15"/>
    <mergeCell ref="A23:B23"/>
    <mergeCell ref="A34:G35"/>
    <mergeCell ref="A22:B22"/>
    <mergeCell ref="H16:I16"/>
    <mergeCell ref="A18:B18"/>
    <mergeCell ref="A20:B20"/>
    <mergeCell ref="H10:I10"/>
    <mergeCell ref="H5:I5"/>
    <mergeCell ref="H7:I7"/>
    <mergeCell ref="H8:I8"/>
    <mergeCell ref="H9:I9"/>
    <mergeCell ref="A5:B5"/>
    <mergeCell ref="A7:B7"/>
    <mergeCell ref="A8:B8"/>
    <mergeCell ref="H32:I32"/>
    <mergeCell ref="A28:A31"/>
    <mergeCell ref="H31:I31"/>
    <mergeCell ref="H12:I12"/>
    <mergeCell ref="A10:B10"/>
    <mergeCell ref="A11:B11"/>
    <mergeCell ref="H11:I11"/>
    <mergeCell ref="A21:B21"/>
    <mergeCell ref="A12:G13"/>
    <mergeCell ref="A33:B33"/>
    <mergeCell ref="H26:I26"/>
    <mergeCell ref="H21:I21"/>
    <mergeCell ref="H23:I23"/>
    <mergeCell ref="H24:I24"/>
    <mergeCell ref="H25:I25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2019-06-04T09:24:18Z</cp:lastPrinted>
  <dcterms:created xsi:type="dcterms:W3CDTF">1999-05-18T02:19:33Z</dcterms:created>
  <dcterms:modified xsi:type="dcterms:W3CDTF">2022-06-08T11:47:49Z</dcterms:modified>
  <cp:category/>
  <cp:version/>
  <cp:contentType/>
  <cp:contentStatus/>
</cp:coreProperties>
</file>