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20114Fw：Fw：Fw：公営企業に係\02 送付一式\02 様式\様式02【病院・交通・休宿・駐車場】\提出　【経営比較分析表】2020_352080_47_140\"/>
    </mc:Choice>
  </mc:AlternateContent>
  <workbookProtection workbookAlgorithmName="SHA-512" workbookHashValue="ODo6hQzo9nqVQwIulDG/g+wJGgr9t4vx4qARXuzjq8TBa3kCuucU8mtImAMINLajdAqIQU3gpl+P/OWo90+zOQ==" workbookSaltValue="nfAilF18TQpIotBdNTaDj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51" i="4"/>
  <c r="BG30" i="4"/>
  <c r="LE76" i="4"/>
  <c r="FX51" i="4"/>
  <c r="HP76" i="4"/>
  <c r="FX30" i="4"/>
  <c r="AV76" i="4"/>
  <c r="KO51" i="4"/>
  <c r="KO30" i="4"/>
  <c r="KP76" i="4"/>
  <c r="HA76" i="4"/>
  <c r="AN51" i="4"/>
  <c r="FE30" i="4"/>
  <c r="AN30" i="4"/>
  <c r="AG76" i="4"/>
  <c r="JV51" i="4"/>
  <c r="JV30" i="4"/>
  <c r="FE51" i="4"/>
  <c r="R76" i="4"/>
  <c r="KA76" i="4"/>
  <c r="EL51" i="4"/>
  <c r="JC30" i="4"/>
  <c r="U30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<sst xmlns="http://schemas.openxmlformats.org/spreadsheetml/2006/main" count="278" uniqueCount="147">
  <si>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</si>
  <si>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</si>
  <si>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</si>
  <si>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</si>
  <si>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</si>
  <si>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</si>
  <si>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</si>
  <si>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</si>
  <si>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</si>
  <si>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</si>
  <si>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</si>
  <si>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</si>
  <si>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</si>
  <si>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</si>
  <si>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</si>
  <si>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</si>
  <si>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</si>
  <si>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</si>
  <si>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</si>
  <si>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</si>
  <si>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</si>
  <si>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</si>
  <si>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</si>
  <si>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</si>
  <si>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</si>
  <si>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</si>
  <si>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</si>
  <si>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</si>
  <si>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</si>
  <si>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</si>
  <si>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</si>
  <si>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</si>
  <si>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</si>
  <si>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</si>
  <si>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</si>
  <si>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</si>
  <si>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</si>
  <si>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</si>
  <si>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</si>
  <si>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</si>
  <si>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</si>
  <si>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</si>
  <si>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</si>
  <si>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</si>
  <si>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</si>
  <si>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</si>
  <si>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</si>
  <si>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</si>
  <si>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</si>
  <si>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</si>
  <si>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</si>
  <si>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</si>
  <si>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</si>
  <si>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</si>
  <si>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</si>
  <si>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</si>
  <si>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</si>
  <si>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</si>
  <si>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</si>
  <si>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</si>
  <si>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</si>
  <si>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</si>
  <si>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</si>
  <si>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</si>
  <si>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</si>
  <si>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</si>
  <si>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</si>
  <si>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</si>
  <si>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</si>
  <si>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</si>
  <si>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</si>
  <si>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</si>
  <si>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</si>
  <si>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</si>
  <si>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</si>
  <si>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</si>
  <si>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</si>
  <si>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</si>
  <si>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</si>
  <si>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</si>
  <si>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</si>
  <si>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</si>
  <si>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</si>
  <si>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</si>
  <si>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</si>
  <si>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</si>
  <si>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</si>
  <si>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</si>
  <si>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</si>
  <si>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</si>
  <si>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</si>
  <si>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</si>
  <si>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</si>
  <si>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</si>
  <si>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</si>
  <si>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</si>
  <si>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</si>
  <si>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</si>
  <si>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</si>
  <si>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</si>
  <si>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</si>
  <si>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</si>
  <si>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</si>
  <si>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</si>
  <si>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</si>
  <si>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</si>
  <si>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</si>
  <si>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</si>
  <si>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</si>
  <si>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</si>
  <si>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</si>
  <si>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</si>
  <si>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</si>
  <si>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</si>
  <si>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</si>
  <si>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</si>
  <si>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</si>
  <si>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</si>
  <si>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</si>
  <si>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</si>
  <si>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</si>
  <si>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</si>
  <si>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</si>
  <si>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</si>
  <si>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</si>
  <si>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</si>
  <si>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</si>
  <si>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由宇駅前駐車場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</si>
  <si>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</si>
  <si>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</si>
  <si>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</si>
  <si>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</si>
  <si>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</si>
  <si>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</si>
  <si>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</si>
  <si>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</si>
  <si>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</si>
  <si>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</si>
  <si>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</si>
  <si>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</si>
  <si>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</si>
  <si>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</si>
  <si>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</si>
  <si>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収益的収支比率が全国平均及び類似施設平均を下回っているが、売上高ＧＯＰ比率が全国平均及び類似施設平均を大きく上回っていることから、高い収益性を示す。
　一方、ＥＢＩＴＤＡが全国平均及び類似団体平均を下回っており、収益が継続して成長する見込みが高くないと評価されるが、施設の規模や利用実態を考慮すると、概ね良好といえる。</t>
    <rPh sb="1" eb="4">
      <t>シュウエキテキ</t>
    </rPh>
    <rPh sb="4" eb="6">
      <t>シュウシ</t>
    </rPh>
    <rPh sb="6" eb="8">
      <t>ヒリツ</t>
    </rPh>
    <rPh sb="9" eb="11">
      <t>ゼンコク</t>
    </rPh>
    <rPh sb="11" eb="13">
      <t>ヘイキン</t>
    </rPh>
    <rPh sb="13" eb="14">
      <t>オヨ</t>
    </rPh>
    <rPh sb="15" eb="17">
      <t>ルイジ</t>
    </rPh>
    <rPh sb="17" eb="19">
      <t>シセツ</t>
    </rPh>
    <rPh sb="19" eb="21">
      <t>ヘイキン</t>
    </rPh>
    <rPh sb="22" eb="24">
      <t>シタマワ</t>
    </rPh>
    <rPh sb="30" eb="32">
      <t>ウリアゲ</t>
    </rPh>
    <rPh sb="32" eb="33">
      <t>ダカ</t>
    </rPh>
    <rPh sb="36" eb="38">
      <t>ヒリツ</t>
    </rPh>
    <rPh sb="39" eb="41">
      <t>ゼンコク</t>
    </rPh>
    <rPh sb="41" eb="43">
      <t>ヘイキン</t>
    </rPh>
    <rPh sb="43" eb="44">
      <t>オヨ</t>
    </rPh>
    <rPh sb="45" eb="47">
      <t>ルイジ</t>
    </rPh>
    <rPh sb="47" eb="49">
      <t>シセツ</t>
    </rPh>
    <rPh sb="49" eb="51">
      <t>ヘイキン</t>
    </rPh>
    <rPh sb="52" eb="53">
      <t>オオ</t>
    </rPh>
    <rPh sb="55" eb="57">
      <t>ウワマワ</t>
    </rPh>
    <rPh sb="66" eb="67">
      <t>タカ</t>
    </rPh>
    <rPh sb="68" eb="71">
      <t>シュウエキセイ</t>
    </rPh>
    <rPh sb="72" eb="73">
      <t>シメ</t>
    </rPh>
    <rPh sb="77" eb="79">
      <t>イッポウ</t>
    </rPh>
    <rPh sb="87" eb="89">
      <t>ゼンコク</t>
    </rPh>
    <rPh sb="89" eb="91">
      <t>ヘイキン</t>
    </rPh>
    <rPh sb="91" eb="92">
      <t>オヨ</t>
    </rPh>
    <rPh sb="93" eb="95">
      <t>ルイジ</t>
    </rPh>
    <rPh sb="95" eb="97">
      <t>ダンタイ</t>
    </rPh>
    <rPh sb="97" eb="99">
      <t>ヘイキン</t>
    </rPh>
    <rPh sb="100" eb="102">
      <t>シタマワ</t>
    </rPh>
    <rPh sb="107" eb="109">
      <t>シュウエキ</t>
    </rPh>
    <rPh sb="110" eb="112">
      <t>ケイゾク</t>
    </rPh>
    <rPh sb="114" eb="116">
      <t>セイチョウ</t>
    </rPh>
    <rPh sb="118" eb="120">
      <t>ミコ</t>
    </rPh>
    <rPh sb="122" eb="123">
      <t>タカ</t>
    </rPh>
    <rPh sb="127" eb="129">
      <t>ヒョウカ</t>
    </rPh>
    <rPh sb="134" eb="136">
      <t>シセツ</t>
    </rPh>
    <rPh sb="137" eb="139">
      <t>キボ</t>
    </rPh>
    <rPh sb="140" eb="142">
      <t>リヨウ</t>
    </rPh>
    <rPh sb="142" eb="144">
      <t>ジッタイ</t>
    </rPh>
    <rPh sb="145" eb="147">
      <t>コウリョ</t>
    </rPh>
    <rPh sb="151" eb="152">
      <t>オオム</t>
    </rPh>
    <rPh sb="153" eb="155">
      <t>リョウコウ</t>
    </rPh>
    <phoneticPr fontId="5"/>
  </si>
  <si>
    <t>　建設後29年が経過している。
　平成28年度に施設の全面改修を行ったが、今後も適切な維持管理を続けていく必要がある。</t>
    <rPh sb="1" eb="3">
      <t>ケンセツ</t>
    </rPh>
    <rPh sb="3" eb="4">
      <t>ゴ</t>
    </rPh>
    <rPh sb="6" eb="7">
      <t>ネン</t>
    </rPh>
    <rPh sb="8" eb="10">
      <t>ケイカ</t>
    </rPh>
    <rPh sb="17" eb="19">
      <t>ヘイセイ</t>
    </rPh>
    <rPh sb="21" eb="23">
      <t>ネンド</t>
    </rPh>
    <rPh sb="24" eb="26">
      <t>シセツ</t>
    </rPh>
    <rPh sb="27" eb="29">
      <t>ゼンメン</t>
    </rPh>
    <rPh sb="29" eb="31">
      <t>カイシュウ</t>
    </rPh>
    <rPh sb="32" eb="33">
      <t>オコナ</t>
    </rPh>
    <rPh sb="37" eb="39">
      <t>コンゴ</t>
    </rPh>
    <rPh sb="40" eb="42">
      <t>テキセツ</t>
    </rPh>
    <rPh sb="43" eb="45">
      <t>イジ</t>
    </rPh>
    <rPh sb="45" eb="47">
      <t>カンリ</t>
    </rPh>
    <rPh sb="48" eb="49">
      <t>ツヅ</t>
    </rPh>
    <rPh sb="53" eb="55">
      <t>ヒツヨウ</t>
    </rPh>
    <phoneticPr fontId="5"/>
  </si>
  <si>
    <t>　稼働率は、全国平均及び類似施設平均を下回っている。周辺の民間駐車場等の動向も踏まえ、利用増進に向けた対策を検討していく必要がある。</t>
    <phoneticPr fontId="5"/>
  </si>
  <si>
    <t>　本施設は、概ね安定的な経営を維持している。
　一方で、継続的な収益性の確保のため、稼働率を向上させるための検討が必要である。</t>
    <rPh sb="24" eb="26">
      <t>イッポウ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</si>
</sst>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206.1</c:v>
                </c:pt>
                <c:pt idx="1">
                  <c:v>538.4</c:v>
                </c:pt>
                <c:pt idx="2">
                  <c:v>341.3</c:v>
                </c:pt>
                <c:pt idx="3">
                  <c:v>430</c:v>
                </c:pt>
                <c:pt idx="4">
                  <c:v>199.8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C-4D0C-9D6A-0A34FA5D1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C-4D0C-9D6A-0A34FA5D1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0-420C-AB09-202071229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0-420C-AB09-202071229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8E7-4509-8F51-42932367F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7-4509-8F51-42932367F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AE2-4474-8F9C-D0122F51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2-4474-8F9C-D0122F51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F-46A0-8A90-C811DE22A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F-46A0-8A90-C811DE22A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E-4F46-B545-6E885152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E-4F46-B545-6E885152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42.1</c:v>
                </c:pt>
                <c:pt idx="1">
                  <c:v>47.4</c:v>
                </c:pt>
                <c:pt idx="2">
                  <c:v>52.6</c:v>
                </c:pt>
                <c:pt idx="3">
                  <c:v>73.7</c:v>
                </c:pt>
                <c:pt idx="4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6-44D2-B624-B77295E3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6-44D2-B624-B77295E3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51.1</c:v>
                </c:pt>
                <c:pt idx="1">
                  <c:v>80.5</c:v>
                </c:pt>
                <c:pt idx="2">
                  <c:v>70</c:v>
                </c:pt>
                <c:pt idx="3">
                  <c:v>76.7</c:v>
                </c:pt>
                <c:pt idx="4">
                  <c:v>95.2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3-41EE-890A-D517FB28C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3-41EE-890A-D517FB28C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440</c:v>
                </c:pt>
                <c:pt idx="1">
                  <c:v>813</c:v>
                </c:pt>
                <c:pt idx="2">
                  <c:v>678</c:v>
                </c:pt>
                <c:pt idx="3">
                  <c:v>967</c:v>
                </c:pt>
                <c:pt idx="4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C-4FEB-903B-0E524BD36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C-4FEB-903B-0E524BD36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37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山口県岩国市　由宇駅前駐車場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640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134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206.1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538.4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341.3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430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199.8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42.1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47.4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52.6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73.7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63.2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51.1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80.5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76.7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95.2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440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813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678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967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466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26425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Rcl3JzJQ/8F2wQD6apX7Ce/EnTkDGc1Bxog2BwtQ/Wt7zvr6oFyAZusddaUD2cK7HIE5s04HyPXZhlMUFWOMg==" saltValue="NXGYzyl0jc724RW4ekRpS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100</v>
      </c>
      <c r="AW5" s="59" t="s">
        <v>105</v>
      </c>
      <c r="AX5" s="59" t="s">
        <v>102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107</v>
      </c>
      <c r="BH5" s="59" t="s">
        <v>101</v>
      </c>
      <c r="BI5" s="59" t="s">
        <v>102</v>
      </c>
      <c r="BJ5" s="59" t="s">
        <v>108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104</v>
      </c>
      <c r="BR5" s="59" t="s">
        <v>90</v>
      </c>
      <c r="BS5" s="59" t="s">
        <v>109</v>
      </c>
      <c r="BT5" s="59" t="s">
        <v>110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90</v>
      </c>
      <c r="CD5" s="59" t="s">
        <v>101</v>
      </c>
      <c r="CE5" s="59" t="s">
        <v>111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112</v>
      </c>
      <c r="CP5" s="59" t="s">
        <v>113</v>
      </c>
      <c r="CQ5" s="59" t="s">
        <v>114</v>
      </c>
      <c r="CR5" s="59" t="s">
        <v>110</v>
      </c>
      <c r="CS5" s="59" t="s">
        <v>115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116</v>
      </c>
      <c r="DB5" s="59" t="s">
        <v>109</v>
      </c>
      <c r="DC5" s="59" t="s">
        <v>117</v>
      </c>
      <c r="DD5" s="59" t="s">
        <v>108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118</v>
      </c>
      <c r="DL5" s="59" t="s">
        <v>116</v>
      </c>
      <c r="DM5" s="59" t="s">
        <v>101</v>
      </c>
      <c r="DN5" s="59" t="s">
        <v>119</v>
      </c>
      <c r="DO5" s="59" t="s">
        <v>120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121</v>
      </c>
      <c r="B6" s="60">
        <f>B8</f>
        <v>2020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山口県岩国市</v>
      </c>
      <c r="I6" s="60" t="str">
        <f t="shared" si="1"/>
        <v>由宇駅前駐車場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29</v>
      </c>
      <c r="S6" s="62" t="str">
        <f t="shared" si="1"/>
        <v>駅</v>
      </c>
      <c r="T6" s="62" t="str">
        <f t="shared" si="1"/>
        <v>無</v>
      </c>
      <c r="U6" s="63">
        <f t="shared" si="1"/>
        <v>640</v>
      </c>
      <c r="V6" s="63">
        <f t="shared" si="1"/>
        <v>19</v>
      </c>
      <c r="W6" s="63">
        <f t="shared" si="1"/>
        <v>100</v>
      </c>
      <c r="X6" s="62" t="str">
        <f t="shared" si="1"/>
        <v>無</v>
      </c>
      <c r="Y6" s="64">
        <f>IF(Y8="-",NA(),Y8)</f>
        <v>206.1</v>
      </c>
      <c r="Z6" s="64">
        <f t="shared" ref="Z6:AH6" si="2">IF(Z8="-",NA(),Z8)</f>
        <v>538.4</v>
      </c>
      <c r="AA6" s="64">
        <f t="shared" si="2"/>
        <v>341.3</v>
      </c>
      <c r="AB6" s="64">
        <f t="shared" si="2"/>
        <v>430</v>
      </c>
      <c r="AC6" s="64">
        <f t="shared" si="2"/>
        <v>199.8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51.1</v>
      </c>
      <c r="BG6" s="64">
        <f t="shared" ref="BG6:BO6" si="5">IF(BG8="-",NA(),BG8)</f>
        <v>80.5</v>
      </c>
      <c r="BH6" s="64">
        <f t="shared" si="5"/>
        <v>70</v>
      </c>
      <c r="BI6" s="64">
        <f t="shared" si="5"/>
        <v>76.7</v>
      </c>
      <c r="BJ6" s="64">
        <f t="shared" si="5"/>
        <v>95.2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440</v>
      </c>
      <c r="BR6" s="65">
        <f t="shared" ref="BR6:BZ6" si="6">IF(BR8="-",NA(),BR8)</f>
        <v>813</v>
      </c>
      <c r="BS6" s="65">
        <f t="shared" si="6"/>
        <v>678</v>
      </c>
      <c r="BT6" s="65">
        <f t="shared" si="6"/>
        <v>967</v>
      </c>
      <c r="BU6" s="65">
        <f t="shared" si="6"/>
        <v>466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122</v>
      </c>
      <c r="CM6" s="63">
        <f t="shared" ref="CM6:CN6" si="7">CM8</f>
        <v>26425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42.1</v>
      </c>
      <c r="DL6" s="64">
        <f t="shared" ref="DL6:DT6" si="9">IF(DL8="-",NA(),DL8)</f>
        <v>47.4</v>
      </c>
      <c r="DM6" s="64">
        <f t="shared" si="9"/>
        <v>52.6</v>
      </c>
      <c r="DN6" s="64">
        <f t="shared" si="9"/>
        <v>73.7</v>
      </c>
      <c r="DO6" s="64">
        <f t="shared" si="9"/>
        <v>63.2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124</v>
      </c>
      <c r="B7" s="60">
        <f t="shared" ref="B7:X7" si="10">B8</f>
        <v>2020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岩国市</v>
      </c>
      <c r="I7" s="60" t="str">
        <f t="shared" si="10"/>
        <v>由宇駅前駐車場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29</v>
      </c>
      <c r="S7" s="62" t="str">
        <f t="shared" si="10"/>
        <v>駅</v>
      </c>
      <c r="T7" s="62" t="str">
        <f t="shared" si="10"/>
        <v>無</v>
      </c>
      <c r="U7" s="63">
        <f t="shared" si="10"/>
        <v>640</v>
      </c>
      <c r="V7" s="63">
        <f t="shared" si="10"/>
        <v>19</v>
      </c>
      <c r="W7" s="63">
        <f t="shared" si="10"/>
        <v>100</v>
      </c>
      <c r="X7" s="62" t="str">
        <f t="shared" si="10"/>
        <v>無</v>
      </c>
      <c r="Y7" s="64">
        <f>Y8</f>
        <v>206.1</v>
      </c>
      <c r="Z7" s="64">
        <f t="shared" ref="Z7:AH7" si="11">Z8</f>
        <v>538.4</v>
      </c>
      <c r="AA7" s="64">
        <f t="shared" si="11"/>
        <v>341.3</v>
      </c>
      <c r="AB7" s="64">
        <f t="shared" si="11"/>
        <v>430</v>
      </c>
      <c r="AC7" s="64">
        <f t="shared" si="11"/>
        <v>199.8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51.1</v>
      </c>
      <c r="BG7" s="64">
        <f t="shared" ref="BG7:BO7" si="14">BG8</f>
        <v>80.5</v>
      </c>
      <c r="BH7" s="64">
        <f t="shared" si="14"/>
        <v>70</v>
      </c>
      <c r="BI7" s="64">
        <f t="shared" si="14"/>
        <v>76.7</v>
      </c>
      <c r="BJ7" s="64">
        <f t="shared" si="14"/>
        <v>95.2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440</v>
      </c>
      <c r="BR7" s="65">
        <f t="shared" ref="BR7:BZ7" si="15">BR8</f>
        <v>813</v>
      </c>
      <c r="BS7" s="65">
        <f t="shared" si="15"/>
        <v>678</v>
      </c>
      <c r="BT7" s="65">
        <f t="shared" si="15"/>
        <v>967</v>
      </c>
      <c r="BU7" s="65">
        <f t="shared" si="15"/>
        <v>466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125</v>
      </c>
      <c r="CC7" s="64" t="s">
        <v>125</v>
      </c>
      <c r="CD7" s="64" t="s">
        <v>125</v>
      </c>
      <c r="CE7" s="64" t="s">
        <v>125</v>
      </c>
      <c r="CF7" s="64" t="s">
        <v>125</v>
      </c>
      <c r="CG7" s="64" t="s">
        <v>125</v>
      </c>
      <c r="CH7" s="64" t="s">
        <v>125</v>
      </c>
      <c r="CI7" s="64" t="s">
        <v>125</v>
      </c>
      <c r="CJ7" s="64" t="s">
        <v>125</v>
      </c>
      <c r="CK7" s="64" t="s">
        <v>123</v>
      </c>
      <c r="CL7" s="61"/>
      <c r="CM7" s="63">
        <f>CM8</f>
        <v>26425</v>
      </c>
      <c r="CN7" s="63">
        <f>CN8</f>
        <v>0</v>
      </c>
      <c r="CO7" s="64" t="s">
        <v>125</v>
      </c>
      <c r="CP7" s="64" t="s">
        <v>125</v>
      </c>
      <c r="CQ7" s="64" t="s">
        <v>125</v>
      </c>
      <c r="CR7" s="64" t="s">
        <v>125</v>
      </c>
      <c r="CS7" s="64" t="s">
        <v>125</v>
      </c>
      <c r="CT7" s="64" t="s">
        <v>125</v>
      </c>
      <c r="CU7" s="64" t="s">
        <v>125</v>
      </c>
      <c r="CV7" s="64" t="s">
        <v>125</v>
      </c>
      <c r="CW7" s="64" t="s">
        <v>125</v>
      </c>
      <c r="CX7" s="64" t="s">
        <v>123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42.1</v>
      </c>
      <c r="DL7" s="64">
        <f t="shared" ref="DL7:DT7" si="17">DL8</f>
        <v>47.4</v>
      </c>
      <c r="DM7" s="64">
        <f t="shared" si="17"/>
        <v>52.6</v>
      </c>
      <c r="DN7" s="64">
        <f t="shared" si="17"/>
        <v>73.7</v>
      </c>
      <c r="DO7" s="64">
        <f t="shared" si="17"/>
        <v>63.2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352080</v>
      </c>
      <c r="D8" s="67">
        <v>47</v>
      </c>
      <c r="E8" s="67">
        <v>14</v>
      </c>
      <c r="F8" s="67">
        <v>0</v>
      </c>
      <c r="G8" s="67">
        <v>3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29</v>
      </c>
      <c r="S8" s="69" t="s">
        <v>136</v>
      </c>
      <c r="T8" s="69" t="s">
        <v>137</v>
      </c>
      <c r="U8" s="70">
        <v>640</v>
      </c>
      <c r="V8" s="70">
        <v>19</v>
      </c>
      <c r="W8" s="70">
        <v>100</v>
      </c>
      <c r="X8" s="69" t="s">
        <v>137</v>
      </c>
      <c r="Y8" s="71">
        <v>206.1</v>
      </c>
      <c r="Z8" s="71">
        <v>538.4</v>
      </c>
      <c r="AA8" s="71">
        <v>341.3</v>
      </c>
      <c r="AB8" s="71">
        <v>430</v>
      </c>
      <c r="AC8" s="71">
        <v>199.8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51.1</v>
      </c>
      <c r="BG8" s="71">
        <v>80.5</v>
      </c>
      <c r="BH8" s="71">
        <v>70</v>
      </c>
      <c r="BI8" s="71">
        <v>76.7</v>
      </c>
      <c r="BJ8" s="71">
        <v>95.2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440</v>
      </c>
      <c r="BR8" s="72">
        <v>813</v>
      </c>
      <c r="BS8" s="72">
        <v>678</v>
      </c>
      <c r="BT8" s="73">
        <v>967</v>
      </c>
      <c r="BU8" s="73">
        <v>466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26425</v>
      </c>
      <c r="CN8" s="70">
        <v>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42.1</v>
      </c>
      <c r="DL8" s="71">
        <v>47.4</v>
      </c>
      <c r="DM8" s="71">
        <v>52.6</v>
      </c>
      <c r="DN8" s="71">
        <v>73.7</v>
      </c>
      <c r="DO8" s="71">
        <v>63.2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cp:lastPrinted>2022-01-21T04:51:40Z</cp:lastPrinted>
  <dcterms:created xsi:type="dcterms:W3CDTF">2021-12-17T06:07:20Z</dcterms:created>
  <dcterms:modified xsi:type="dcterms:W3CDTF">2022-01-21T05:00:42Z</dcterms:modified>
  <cp:category/>
</cp:coreProperties>
</file>