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activeTab="0"/>
  </bookViews>
  <sheets>
    <sheet name="04.3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"99/11/10"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"A:\My Documents\07選挙人名簿\MyHTML.htm"</definedName>
    <definedName name="HTML_PathTemplate" hidden="1">"A:\My Documents\07選挙人名簿\199909.htm"</definedName>
    <definedName name="HTML_Title" hidden="1">"選挙人名簿11-9test"</definedName>
    <definedName name="_xlnm.Print_Area" localSheetId="0">'04.3登録日現在'!$A$1:$N$46</definedName>
  </definedNames>
  <calcPr fullCalcOnLoad="1"/>
</workbook>
</file>

<file path=xl/sharedStrings.xml><?xml version="1.0" encoding="utf-8"?>
<sst xmlns="http://schemas.openxmlformats.org/spreadsheetml/2006/main" count="98" uniqueCount="85">
  <si>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</si>
  <si>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</si>
  <si>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</si>
  <si>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</si>
  <si>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</si>
  <si>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</si>
  <si>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</si>
  <si>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</si>
  <si>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阿 武 町</t>
  </si>
  <si>
    <t>区　　　分</t>
  </si>
  <si>
    <t>男</t>
  </si>
  <si>
    <t>女</t>
  </si>
  <si>
    <t>計</t>
  </si>
  <si>
    <t>現在</t>
  </si>
  <si>
    <t>増　減</t>
  </si>
  <si>
    <t>美　　祢　　市</t>
  </si>
  <si>
    <t>市　　　　　計</t>
  </si>
  <si>
    <t>対前年増減</t>
  </si>
  <si>
    <t>周南市（旧熊毛町を除く）</t>
  </si>
  <si>
    <t>周南市(旧熊毛町の区域)</t>
  </si>
  <si>
    <t>周防大島町</t>
  </si>
  <si>
    <t>大島</t>
  </si>
  <si>
    <t>山陽小野田市</t>
  </si>
  <si>
    <t>区　　　分</t>
  </si>
  <si>
    <t>男</t>
  </si>
  <si>
    <t>女</t>
  </si>
  <si>
    <t>計</t>
  </si>
  <si>
    <t>増　減</t>
  </si>
  <si>
    <t xml:space="preserve">        A</t>
  </si>
  <si>
    <t>　　　　B</t>
  </si>
  <si>
    <t xml:space="preserve">      A-B</t>
  </si>
  <si>
    <t>宇　　部　　市</t>
  </si>
  <si>
    <t>防　　府　　市</t>
  </si>
  <si>
    <t>萩　　　　　市</t>
  </si>
  <si>
    <t>１　　区　　計</t>
  </si>
  <si>
    <t>市　　　　　計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</si>
  <si>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</si>
  <si>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</si>
  <si>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</si>
  <si>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</si>
  <si>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</si>
  <si>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</si>
  <si>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</si>
  <si>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</si>
  <si>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</si>
  <si>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下　　松　　市</t>
  </si>
  <si>
    <t>岩　　国　　市</t>
  </si>
  <si>
    <t>光　　　　　市</t>
  </si>
  <si>
    <t>柳　　井　　市</t>
  </si>
  <si>
    <t>市　　　　　計</t>
  </si>
  <si>
    <t>計</t>
  </si>
  <si>
    <t>和 木 町</t>
  </si>
  <si>
    <t>男</t>
  </si>
  <si>
    <t>女</t>
  </si>
  <si>
    <t>計</t>
  </si>
  <si>
    <t>増　減</t>
  </si>
  <si>
    <t xml:space="preserve">        A</t>
  </si>
  <si>
    <t xml:space="preserve">      A-B</t>
  </si>
  <si>
    <t>熊毛郡</t>
  </si>
  <si>
    <t>上 関 町</t>
  </si>
  <si>
    <t>田布施町</t>
  </si>
  <si>
    <t>平 生 町</t>
  </si>
  <si>
    <t>　２　　区　　計</t>
  </si>
  <si>
    <t>　町　　  　　計</t>
  </si>
  <si>
    <t>下　　関　　市</t>
  </si>
  <si>
    <t>長　　門　　市</t>
  </si>
  <si>
    <t>市　　　　　計</t>
  </si>
  <si>
    <t>４　　区　　計</t>
  </si>
  <si>
    <t>阿武</t>
  </si>
  <si>
    <t>郡</t>
  </si>
  <si>
    <t>山口市（旧阿東町の区域）</t>
  </si>
  <si>
    <t>山口市（旧阿東町を除く）</t>
  </si>
  <si>
    <t>　３　　区　　計</t>
  </si>
  <si>
    <t>郡</t>
  </si>
  <si>
    <t>玖珂</t>
  </si>
  <si>
    <t>　第１区</t>
  </si>
  <si>
    <t xml:space="preserve">  第２区</t>
  </si>
  <si>
    <t>選挙人名簿登録者数</t>
  </si>
  <si>
    <t>31．3．1現在</t>
  </si>
  <si>
    <t>30．3．1現在</t>
  </si>
  <si>
    <t>02．3．1現在</t>
  </si>
  <si>
    <t>３年３月１日</t>
  </si>
  <si>
    <t>03．3．1現在</t>
  </si>
  <si>
    <t>04．3登録日現在</t>
  </si>
  <si>
    <t>令和４年３月登録日現在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</si>
</sst>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gge&quot;年&quot;m&quot;月&quot;d&quot;日&quot;;@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sz val="9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6" fillId="33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6" fillId="33" borderId="10" xfId="0" applyNumberFormat="1" applyFont="1" applyFill="1" applyBorder="1" applyAlignment="1" applyProtection="1">
      <alignment/>
      <protection/>
    </xf>
    <xf numFmtId="37" fontId="45" fillId="34" borderId="11" xfId="0" applyNumberFormat="1" applyFont="1" applyFill="1" applyBorder="1" applyAlignment="1" applyProtection="1">
      <alignment/>
      <protection/>
    </xf>
    <xf numFmtId="37" fontId="45" fillId="35" borderId="11" xfId="0" applyNumberFormat="1" applyFont="1" applyFill="1" applyBorder="1" applyAlignment="1" applyProtection="1">
      <alignment/>
      <protection locked="0"/>
    </xf>
    <xf numFmtId="37" fontId="4" fillId="34" borderId="11" xfId="0" applyNumberFormat="1" applyFont="1" applyFill="1" applyBorder="1" applyAlignment="1" applyProtection="1">
      <alignment/>
      <protection/>
    </xf>
    <xf numFmtId="0" fontId="4" fillId="35" borderId="0" xfId="0" applyFont="1" applyFill="1" applyAlignment="1">
      <alignment/>
    </xf>
    <xf numFmtId="37" fontId="4" fillId="35" borderId="0" xfId="0" applyNumberFormat="1" applyFont="1" applyFill="1" applyAlignment="1" applyProtection="1">
      <alignment/>
      <protection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 applyProtection="1">
      <alignment/>
      <protection/>
    </xf>
    <xf numFmtId="0" fontId="6" fillId="34" borderId="15" xfId="0" applyFont="1" applyFill="1" applyBorder="1" applyAlignment="1">
      <alignment horizontal="center"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 applyProtection="1">
      <alignment/>
      <protection/>
    </xf>
    <xf numFmtId="37" fontId="6" fillId="34" borderId="18" xfId="0" applyNumberFormat="1" applyFont="1" applyFill="1" applyBorder="1" applyAlignment="1" applyProtection="1">
      <alignment/>
      <protection/>
    </xf>
    <xf numFmtId="37" fontId="45" fillId="35" borderId="19" xfId="0" applyNumberFormat="1" applyFont="1" applyFill="1" applyBorder="1" applyAlignment="1" applyProtection="1">
      <alignment/>
      <protection locked="0"/>
    </xf>
    <xf numFmtId="37" fontId="6" fillId="34" borderId="0" xfId="0" applyNumberFormat="1" applyFont="1" applyFill="1" applyBorder="1" applyAlignment="1" applyProtection="1">
      <alignment/>
      <protection/>
    </xf>
    <xf numFmtId="37" fontId="45" fillId="35" borderId="13" xfId="0" applyNumberFormat="1" applyFont="1" applyFill="1" applyBorder="1" applyAlignment="1" applyProtection="1">
      <alignment/>
      <protection locked="0"/>
    </xf>
    <xf numFmtId="37" fontId="45" fillId="35" borderId="14" xfId="0" applyNumberFormat="1" applyFont="1" applyFill="1" applyBorder="1" applyAlignment="1" applyProtection="1">
      <alignment/>
      <protection locked="0"/>
    </xf>
    <xf numFmtId="37" fontId="45" fillId="35" borderId="11" xfId="0" applyNumberFormat="1" applyFont="1" applyFill="1" applyBorder="1" applyAlignment="1" applyProtection="1">
      <alignment/>
      <protection/>
    </xf>
    <xf numFmtId="0" fontId="6" fillId="34" borderId="14" xfId="0" applyFont="1" applyFill="1" applyBorder="1" applyAlignment="1">
      <alignment horizontal="center" vertical="center"/>
    </xf>
    <xf numFmtId="37" fontId="45" fillId="35" borderId="17" xfId="0" applyNumberFormat="1" applyFont="1" applyFill="1" applyBorder="1" applyAlignment="1" applyProtection="1">
      <alignment/>
      <protection locked="0"/>
    </xf>
    <xf numFmtId="37" fontId="45" fillId="35" borderId="18" xfId="0" applyNumberFormat="1" applyFont="1" applyFill="1" applyBorder="1" applyAlignment="1" applyProtection="1">
      <alignment/>
      <protection locked="0"/>
    </xf>
    <xf numFmtId="0" fontId="6" fillId="34" borderId="18" xfId="0" applyFont="1" applyFill="1" applyBorder="1" applyAlignment="1">
      <alignment horizontal="center" vertical="center"/>
    </xf>
    <xf numFmtId="37" fontId="45" fillId="35" borderId="19" xfId="0" applyNumberFormat="1" applyFont="1" applyFill="1" applyBorder="1" applyAlignment="1" applyProtection="1">
      <alignment/>
      <protection/>
    </xf>
    <xf numFmtId="0" fontId="10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37" fontId="45" fillId="34" borderId="13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6" fillId="34" borderId="20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1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37" fontId="6" fillId="34" borderId="11" xfId="0" applyNumberFormat="1" applyFont="1" applyFill="1" applyBorder="1" applyAlignment="1" applyProtection="1">
      <alignment horizontal="left"/>
      <protection/>
    </xf>
    <xf numFmtId="37" fontId="45" fillId="34" borderId="19" xfId="0" applyNumberFormat="1" applyFont="1" applyFill="1" applyBorder="1" applyAlignment="1" applyProtection="1">
      <alignment/>
      <protection/>
    </xf>
    <xf numFmtId="37" fontId="45" fillId="34" borderId="18" xfId="0" applyNumberFormat="1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6" fillId="34" borderId="11" xfId="0" applyFont="1" applyFill="1" applyBorder="1" applyAlignment="1">
      <alignment horizontal="center"/>
    </xf>
    <xf numFmtId="49" fontId="6" fillId="34" borderId="14" xfId="0" applyNumberFormat="1" applyFont="1" applyFill="1" applyBorder="1" applyAlignment="1" applyProtection="1">
      <alignment horizontal="center" shrinkToFit="1"/>
      <protection/>
    </xf>
    <xf numFmtId="37" fontId="6" fillId="34" borderId="15" xfId="0" applyNumberFormat="1" applyFont="1" applyFill="1" applyBorder="1" applyAlignment="1" applyProtection="1">
      <alignment/>
      <protection/>
    </xf>
    <xf numFmtId="37" fontId="45" fillId="0" borderId="11" xfId="0" applyNumberFormat="1" applyFont="1" applyFill="1" applyBorder="1" applyAlignment="1" applyProtection="1">
      <alignment/>
      <protection locked="0"/>
    </xf>
    <xf numFmtId="37" fontId="45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 textRotation="255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 applyProtection="1">
      <alignment/>
      <protection/>
    </xf>
    <xf numFmtId="49" fontId="6" fillId="0" borderId="14" xfId="0" applyNumberFormat="1" applyFont="1" applyFill="1" applyBorder="1" applyAlignment="1" applyProtection="1">
      <alignment horizontal="center" shrinkToFit="1"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 applyProtection="1">
      <alignment/>
      <protection/>
    </xf>
    <xf numFmtId="37" fontId="6" fillId="0" borderId="18" xfId="0" applyNumberFormat="1" applyFont="1" applyFill="1" applyBorder="1" applyAlignment="1" applyProtection="1">
      <alignment/>
      <protection/>
    </xf>
    <xf numFmtId="37" fontId="45" fillId="0" borderId="19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0" fontId="45" fillId="34" borderId="20" xfId="0" applyFont="1" applyFill="1" applyBorder="1" applyAlignment="1" applyProtection="1">
      <alignment horizontal="left"/>
      <protection/>
    </xf>
    <xf numFmtId="0" fontId="45" fillId="34" borderId="19" xfId="0" applyFont="1" applyFill="1" applyBorder="1" applyAlignment="1" applyProtection="1">
      <alignment horizontal="left"/>
      <protection/>
    </xf>
    <xf numFmtId="0" fontId="45" fillId="34" borderId="20" xfId="0" applyFont="1" applyFill="1" applyBorder="1" applyAlignment="1" applyProtection="1">
      <alignment horizontal="left"/>
      <protection/>
    </xf>
    <xf numFmtId="0" fontId="45" fillId="34" borderId="19" xfId="0" applyFont="1" applyFill="1" applyBorder="1" applyAlignment="1" applyProtection="1">
      <alignment horizontal="left"/>
      <protection/>
    </xf>
    <xf numFmtId="0" fontId="6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 textRotation="255"/>
    </xf>
    <xf numFmtId="0" fontId="6" fillId="34" borderId="15" xfId="0" applyFont="1" applyFill="1" applyBorder="1" applyAlignment="1">
      <alignment horizontal="center" vertical="center" textRotation="255"/>
    </xf>
    <xf numFmtId="0" fontId="6" fillId="34" borderId="18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7" fillId="0" borderId="20" xfId="0" applyFont="1" applyFill="1" applyBorder="1" applyAlignment="1">
      <alignment shrinkToFit="1"/>
    </xf>
    <xf numFmtId="0" fontId="6" fillId="0" borderId="19" xfId="0" applyFont="1" applyFill="1" applyBorder="1" applyAlignment="1">
      <alignment shrinkToFit="1"/>
    </xf>
    <xf numFmtId="0" fontId="4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0" fillId="34" borderId="22" xfId="0" applyFont="1" applyFill="1" applyBorder="1" applyAlignment="1">
      <alignment vertical="top" wrapText="1"/>
    </xf>
    <xf numFmtId="0" fontId="4" fillId="35" borderId="22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9"/>
  <sheetViews>
    <sheetView tabSelected="1" zoomScalePageLayoutView="0" workbookViewId="0" topLeftCell="A1">
      <selection activeCell="B2" sqref="B2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2" customWidth="1"/>
    <col min="7" max="7" width="11.59765625" style="1" customWidth="1"/>
    <col min="8" max="8" width="5.59765625" style="1" customWidth="1"/>
    <col min="9" max="9" width="10.59765625" style="1" customWidth="1"/>
    <col min="10" max="10" width="11.19921875" style="2" customWidth="1"/>
    <col min="11" max="13" width="11.59765625" style="2" customWidth="1"/>
    <col min="14" max="14" width="11" style="2" customWidth="1"/>
    <col min="15" max="16384" width="10.59765625" style="1" customWidth="1"/>
  </cols>
  <sheetData>
    <row r="1" spans="2:7" ht="17.25">
      <c r="B1" s="1" t="s">
        <v>84</v>
      </c>
      <c r="E1" s="4" t="s">
        <v>77</v>
      </c>
      <c r="G1" s="2"/>
    </row>
    <row r="2" spans="1:14" ht="17.25">
      <c r="A2" s="10"/>
      <c r="B2" s="10"/>
      <c r="C2" s="10"/>
      <c r="D2" s="10"/>
      <c r="E2" s="44"/>
      <c r="F2" s="11"/>
      <c r="G2" s="11"/>
      <c r="H2" s="10"/>
      <c r="I2" s="10"/>
      <c r="J2" s="11"/>
      <c r="K2" s="11"/>
      <c r="L2" s="11"/>
      <c r="M2" s="11"/>
      <c r="N2" s="11"/>
    </row>
    <row r="3" spans="1:14" ht="16.5" customHeight="1">
      <c r="A3" s="10" t="s">
        <v>75</v>
      </c>
      <c r="B3" s="10"/>
      <c r="C3" s="10"/>
      <c r="D3" s="10"/>
      <c r="E3" s="36"/>
      <c r="F3" s="11"/>
      <c r="G3" s="36"/>
      <c r="H3" s="10" t="s">
        <v>0</v>
      </c>
      <c r="I3" s="10"/>
      <c r="J3" s="11"/>
      <c r="K3" s="11"/>
      <c r="L3" s="11"/>
      <c r="M3" s="11"/>
      <c r="N3" s="11"/>
    </row>
    <row r="4" spans="1:14" ht="16.5" customHeight="1">
      <c r="A4" s="12"/>
      <c r="B4" s="13"/>
      <c r="C4" s="14"/>
      <c r="D4" s="14"/>
      <c r="E4" s="15"/>
      <c r="F4" s="46" t="s">
        <v>81</v>
      </c>
      <c r="G4" s="15"/>
      <c r="H4" s="12"/>
      <c r="I4" s="13"/>
      <c r="J4" s="14"/>
      <c r="K4" s="14"/>
      <c r="L4" s="15"/>
      <c r="M4" s="46" t="s">
        <v>81</v>
      </c>
      <c r="N4" s="15"/>
    </row>
    <row r="5" spans="1:14" ht="16.5" customHeight="1">
      <c r="A5" s="77" t="s">
        <v>9</v>
      </c>
      <c r="B5" s="78"/>
      <c r="C5" s="16" t="s">
        <v>10</v>
      </c>
      <c r="D5" s="16" t="s">
        <v>11</v>
      </c>
      <c r="E5" s="17" t="s">
        <v>12</v>
      </c>
      <c r="F5" s="47" t="s">
        <v>13</v>
      </c>
      <c r="G5" s="17" t="s">
        <v>14</v>
      </c>
      <c r="H5" s="77" t="s">
        <v>23</v>
      </c>
      <c r="I5" s="78"/>
      <c r="J5" s="16" t="s">
        <v>24</v>
      </c>
      <c r="K5" s="16" t="s">
        <v>25</v>
      </c>
      <c r="L5" s="17" t="s">
        <v>26</v>
      </c>
      <c r="M5" s="47" t="s">
        <v>2</v>
      </c>
      <c r="N5" s="17" t="s">
        <v>27</v>
      </c>
    </row>
    <row r="6" spans="1:14" ht="16.5" customHeight="1">
      <c r="A6" s="18"/>
      <c r="B6" s="19"/>
      <c r="C6" s="20"/>
      <c r="D6" s="20"/>
      <c r="E6" s="21" t="s">
        <v>28</v>
      </c>
      <c r="F6" s="22" t="s">
        <v>29</v>
      </c>
      <c r="G6" s="21" t="s">
        <v>30</v>
      </c>
      <c r="H6" s="18"/>
      <c r="I6" s="19"/>
      <c r="J6" s="20"/>
      <c r="K6" s="20"/>
      <c r="L6" s="21" t="s">
        <v>28</v>
      </c>
      <c r="M6" s="22" t="s">
        <v>4</v>
      </c>
      <c r="N6" s="21" t="s">
        <v>30</v>
      </c>
    </row>
    <row r="7" spans="1:14" ht="16.5" customHeight="1">
      <c r="A7" s="92" t="s">
        <v>71</v>
      </c>
      <c r="B7" s="93"/>
      <c r="C7" s="48">
        <v>72562</v>
      </c>
      <c r="D7" s="48">
        <v>81386</v>
      </c>
      <c r="E7" s="49">
        <f>SUM(C7:D7)</f>
        <v>153948</v>
      </c>
      <c r="F7" s="49">
        <v>154090</v>
      </c>
      <c r="G7" s="49">
        <f>+E7-F7</f>
        <v>-142</v>
      </c>
      <c r="H7" s="83" t="s">
        <v>31</v>
      </c>
      <c r="I7" s="83"/>
      <c r="J7" s="48">
        <v>64492</v>
      </c>
      <c r="K7" s="48">
        <v>72286</v>
      </c>
      <c r="L7" s="49">
        <f aca="true" t="shared" si="0" ref="L7:L16">SUM(J7:K7)</f>
        <v>136778</v>
      </c>
      <c r="M7" s="7">
        <v>137703</v>
      </c>
      <c r="N7" s="7">
        <f aca="true" t="shared" si="1" ref="N7:N16">+L7-M7</f>
        <v>-925</v>
      </c>
    </row>
    <row r="8" spans="1:14" ht="16.5" customHeight="1">
      <c r="A8" s="83" t="s">
        <v>32</v>
      </c>
      <c r="B8" s="83"/>
      <c r="C8" s="48">
        <v>45918</v>
      </c>
      <c r="D8" s="48">
        <v>49766</v>
      </c>
      <c r="E8" s="49">
        <f>SUM(C8:D8)</f>
        <v>95684</v>
      </c>
      <c r="F8" s="49">
        <v>96485</v>
      </c>
      <c r="G8" s="49">
        <f>+E8-F8</f>
        <v>-801</v>
      </c>
      <c r="H8" s="90" t="s">
        <v>70</v>
      </c>
      <c r="I8" s="91"/>
      <c r="J8" s="48">
        <v>2165</v>
      </c>
      <c r="K8" s="48">
        <v>2591</v>
      </c>
      <c r="L8" s="49">
        <f t="shared" si="0"/>
        <v>4756</v>
      </c>
      <c r="M8" s="7">
        <v>4895</v>
      </c>
      <c r="N8" s="27">
        <f>+L8-M8</f>
        <v>-139</v>
      </c>
    </row>
    <row r="9" spans="1:18" ht="16.5" customHeight="1">
      <c r="A9" s="94" t="s">
        <v>18</v>
      </c>
      <c r="B9" s="95"/>
      <c r="C9" s="48">
        <v>50963</v>
      </c>
      <c r="D9" s="48">
        <v>54754</v>
      </c>
      <c r="E9" s="49">
        <f>SUM(C9:D9)</f>
        <v>105717</v>
      </c>
      <c r="F9" s="49">
        <v>106433</v>
      </c>
      <c r="G9" s="49">
        <f>+E9-F9</f>
        <v>-716</v>
      </c>
      <c r="H9" s="83" t="s">
        <v>33</v>
      </c>
      <c r="I9" s="83"/>
      <c r="J9" s="48">
        <v>18102</v>
      </c>
      <c r="K9" s="48">
        <v>21328</v>
      </c>
      <c r="L9" s="49">
        <f t="shared" si="0"/>
        <v>39430</v>
      </c>
      <c r="M9" s="7">
        <v>40152</v>
      </c>
      <c r="N9" s="7">
        <f>+L9-M9</f>
        <v>-722</v>
      </c>
      <c r="O9" s="6"/>
      <c r="P9" s="3"/>
      <c r="Q9" s="3"/>
      <c r="R9" s="3"/>
    </row>
    <row r="10" spans="1:14" ht="16.5" customHeight="1">
      <c r="A10" s="83" t="s">
        <v>16</v>
      </c>
      <c r="B10" s="83"/>
      <c r="C10" s="49">
        <f>SUM(C7:C9)</f>
        <v>169443</v>
      </c>
      <c r="D10" s="49">
        <f>SUM(D7:D9)</f>
        <v>185906</v>
      </c>
      <c r="E10" s="49">
        <f>SUM(C10:D10)</f>
        <v>355349</v>
      </c>
      <c r="F10" s="49">
        <f>SUM(F7:F9)</f>
        <v>357008</v>
      </c>
      <c r="G10" s="49">
        <f>+E10-F10</f>
        <v>-1659</v>
      </c>
      <c r="H10" s="83" t="s">
        <v>15</v>
      </c>
      <c r="I10" s="83"/>
      <c r="J10" s="48">
        <v>9340</v>
      </c>
      <c r="K10" s="48">
        <v>10795</v>
      </c>
      <c r="L10" s="49">
        <f t="shared" si="0"/>
        <v>20135</v>
      </c>
      <c r="M10" s="7">
        <v>20633</v>
      </c>
      <c r="N10" s="9">
        <f>+L10-M10</f>
        <v>-498</v>
      </c>
    </row>
    <row r="11" spans="1:14" ht="16.5" customHeight="1">
      <c r="A11" s="83" t="s">
        <v>34</v>
      </c>
      <c r="B11" s="83"/>
      <c r="C11" s="49">
        <f>+C10</f>
        <v>169443</v>
      </c>
      <c r="D11" s="49">
        <f>+D10</f>
        <v>185906</v>
      </c>
      <c r="E11" s="49">
        <f>SUM(C11:D11)</f>
        <v>355349</v>
      </c>
      <c r="F11" s="49">
        <f>F10</f>
        <v>357008</v>
      </c>
      <c r="G11" s="49">
        <f>+E11-F11</f>
        <v>-1659</v>
      </c>
      <c r="H11" s="84" t="s">
        <v>22</v>
      </c>
      <c r="I11" s="85"/>
      <c r="J11" s="48">
        <v>24157</v>
      </c>
      <c r="K11" s="48">
        <v>27245</v>
      </c>
      <c r="L11" s="49">
        <f t="shared" si="0"/>
        <v>51402</v>
      </c>
      <c r="M11" s="7">
        <v>51827</v>
      </c>
      <c r="N11" s="9">
        <f>+L11-M11</f>
        <v>-425</v>
      </c>
    </row>
    <row r="12" spans="1:14" ht="16.5" customHeight="1">
      <c r="A12" s="87"/>
      <c r="B12" s="88"/>
      <c r="C12" s="88"/>
      <c r="D12" s="88"/>
      <c r="E12" s="88"/>
      <c r="F12" s="88"/>
      <c r="G12" s="88"/>
      <c r="H12" s="83" t="s">
        <v>35</v>
      </c>
      <c r="I12" s="83"/>
      <c r="J12" s="49">
        <f>SUM(J7:J11)</f>
        <v>118256</v>
      </c>
      <c r="K12" s="49">
        <f>SUM(K7:K11)</f>
        <v>134245</v>
      </c>
      <c r="L12" s="49">
        <f t="shared" si="0"/>
        <v>252501</v>
      </c>
      <c r="M12" s="7">
        <f>SUM(M7:M11)</f>
        <v>255210</v>
      </c>
      <c r="N12" s="7">
        <f t="shared" si="1"/>
        <v>-2709</v>
      </c>
    </row>
    <row r="13" spans="1:14" ht="16.5" customHeight="1">
      <c r="A13" s="89"/>
      <c r="B13" s="89"/>
      <c r="C13" s="89"/>
      <c r="D13" s="89"/>
      <c r="E13" s="89"/>
      <c r="F13" s="89"/>
      <c r="G13" s="89"/>
      <c r="H13" s="51" t="s">
        <v>68</v>
      </c>
      <c r="I13" s="50" t="s">
        <v>8</v>
      </c>
      <c r="J13" s="48">
        <v>1229</v>
      </c>
      <c r="K13" s="48">
        <v>1542</v>
      </c>
      <c r="L13" s="49">
        <f t="shared" si="0"/>
        <v>2771</v>
      </c>
      <c r="M13" s="7">
        <v>2830</v>
      </c>
      <c r="N13" s="9">
        <f t="shared" si="1"/>
        <v>-59</v>
      </c>
    </row>
    <row r="14" spans="1:14" ht="16.5" customHeight="1">
      <c r="A14" s="52" t="s">
        <v>76</v>
      </c>
      <c r="B14" s="52"/>
      <c r="C14" s="52"/>
      <c r="D14" s="52"/>
      <c r="E14" s="52"/>
      <c r="F14" s="53"/>
      <c r="G14" s="52"/>
      <c r="H14" s="54" t="s">
        <v>69</v>
      </c>
      <c r="I14" s="50" t="s">
        <v>12</v>
      </c>
      <c r="J14" s="49">
        <f>SUM(J13)</f>
        <v>1229</v>
      </c>
      <c r="K14" s="49">
        <f>SUM(K13)</f>
        <v>1542</v>
      </c>
      <c r="L14" s="49">
        <f t="shared" si="0"/>
        <v>2771</v>
      </c>
      <c r="M14" s="7">
        <f>SUM(M13)</f>
        <v>2830</v>
      </c>
      <c r="N14" s="9">
        <f t="shared" si="1"/>
        <v>-59</v>
      </c>
    </row>
    <row r="15" spans="1:14" ht="16.5" customHeight="1">
      <c r="A15" s="55"/>
      <c r="B15" s="56"/>
      <c r="C15" s="57"/>
      <c r="D15" s="57"/>
      <c r="E15" s="58"/>
      <c r="F15" s="59" t="s">
        <v>81</v>
      </c>
      <c r="G15" s="58"/>
      <c r="H15" s="84" t="s">
        <v>63</v>
      </c>
      <c r="I15" s="85"/>
      <c r="J15" s="49">
        <f>SUM(J14)</f>
        <v>1229</v>
      </c>
      <c r="K15" s="49">
        <f>SUM(K14)</f>
        <v>1542</v>
      </c>
      <c r="L15" s="49">
        <f t="shared" si="0"/>
        <v>2771</v>
      </c>
      <c r="M15" s="7">
        <f>SUM(M14)</f>
        <v>2830</v>
      </c>
      <c r="N15" s="9">
        <f t="shared" si="1"/>
        <v>-59</v>
      </c>
    </row>
    <row r="16" spans="1:14" ht="16.5" customHeight="1">
      <c r="A16" s="97" t="s">
        <v>36</v>
      </c>
      <c r="B16" s="98"/>
      <c r="C16" s="60" t="s">
        <v>37</v>
      </c>
      <c r="D16" s="60" t="s">
        <v>38</v>
      </c>
      <c r="E16" s="61" t="s">
        <v>39</v>
      </c>
      <c r="F16" s="62" t="s">
        <v>40</v>
      </c>
      <c r="G16" s="61" t="s">
        <v>41</v>
      </c>
      <c r="H16" s="84" t="s">
        <v>72</v>
      </c>
      <c r="I16" s="85"/>
      <c r="J16" s="49">
        <f>+J12+J15</f>
        <v>119485</v>
      </c>
      <c r="K16" s="49">
        <f>+K12+K15</f>
        <v>135787</v>
      </c>
      <c r="L16" s="49">
        <f t="shared" si="0"/>
        <v>255272</v>
      </c>
      <c r="M16" s="7">
        <f>SUM(M12,M15)</f>
        <v>258040</v>
      </c>
      <c r="N16" s="9">
        <f t="shared" si="1"/>
        <v>-2768</v>
      </c>
    </row>
    <row r="17" spans="1:14" ht="16.5" customHeight="1">
      <c r="A17" s="63"/>
      <c r="B17" s="64"/>
      <c r="C17" s="65"/>
      <c r="D17" s="65"/>
      <c r="E17" s="66" t="s">
        <v>42</v>
      </c>
      <c r="F17" s="67" t="s">
        <v>43</v>
      </c>
      <c r="G17" s="66" t="s">
        <v>44</v>
      </c>
      <c r="H17" s="52"/>
      <c r="I17" s="52"/>
      <c r="J17" s="53"/>
      <c r="K17" s="53"/>
      <c r="L17" s="53"/>
      <c r="M17" s="11"/>
      <c r="N17" s="11"/>
    </row>
    <row r="18" spans="1:14" ht="16.5" customHeight="1">
      <c r="A18" s="84" t="s">
        <v>45</v>
      </c>
      <c r="B18" s="85"/>
      <c r="C18" s="68">
        <v>22933</v>
      </c>
      <c r="D18" s="48">
        <v>24264</v>
      </c>
      <c r="E18" s="49">
        <f aca="true" t="shared" si="2" ref="E18:E33">SUM(C18:D18)</f>
        <v>47197</v>
      </c>
      <c r="F18" s="49">
        <v>47164</v>
      </c>
      <c r="G18" s="49">
        <f aca="true" t="shared" si="3" ref="G18:G33">+E18-F18</f>
        <v>33</v>
      </c>
      <c r="H18" s="86"/>
      <c r="I18" s="86"/>
      <c r="J18" s="69"/>
      <c r="K18" s="69"/>
      <c r="L18" s="70"/>
      <c r="M18" s="24"/>
      <c r="N18" s="24"/>
    </row>
    <row r="19" spans="1:14" ht="16.5" customHeight="1">
      <c r="A19" s="84" t="s">
        <v>46</v>
      </c>
      <c r="B19" s="85"/>
      <c r="C19" s="68">
        <v>52216</v>
      </c>
      <c r="D19" s="68">
        <v>58487</v>
      </c>
      <c r="E19" s="49">
        <f t="shared" si="2"/>
        <v>110703</v>
      </c>
      <c r="F19" s="49">
        <v>111890</v>
      </c>
      <c r="G19" s="49">
        <f t="shared" si="3"/>
        <v>-1187</v>
      </c>
      <c r="H19" s="52" t="s">
        <v>5</v>
      </c>
      <c r="I19" s="52"/>
      <c r="J19" s="53"/>
      <c r="K19" s="53"/>
      <c r="L19" s="53"/>
      <c r="M19" s="11"/>
      <c r="N19" s="11"/>
    </row>
    <row r="20" spans="1:14" ht="16.5" customHeight="1">
      <c r="A20" s="84" t="s">
        <v>47</v>
      </c>
      <c r="B20" s="85"/>
      <c r="C20" s="68">
        <v>20093</v>
      </c>
      <c r="D20" s="68">
        <v>22579</v>
      </c>
      <c r="E20" s="49">
        <f t="shared" si="2"/>
        <v>42672</v>
      </c>
      <c r="F20" s="49">
        <v>42954</v>
      </c>
      <c r="G20" s="49">
        <f t="shared" si="3"/>
        <v>-282</v>
      </c>
      <c r="H20" s="55"/>
      <c r="I20" s="56"/>
      <c r="J20" s="57"/>
      <c r="K20" s="57"/>
      <c r="L20" s="58"/>
      <c r="M20" s="46" t="s">
        <v>81</v>
      </c>
      <c r="N20" s="15"/>
    </row>
    <row r="21" spans="1:14" ht="16.5" customHeight="1">
      <c r="A21" s="84" t="s">
        <v>48</v>
      </c>
      <c r="B21" s="85"/>
      <c r="C21" s="68">
        <v>12176</v>
      </c>
      <c r="D21" s="68">
        <v>14291</v>
      </c>
      <c r="E21" s="49">
        <f t="shared" si="2"/>
        <v>26467</v>
      </c>
      <c r="F21" s="49">
        <v>26840</v>
      </c>
      <c r="G21" s="49">
        <f t="shared" si="3"/>
        <v>-373</v>
      </c>
      <c r="H21" s="77" t="s">
        <v>23</v>
      </c>
      <c r="I21" s="78"/>
      <c r="J21" s="16" t="s">
        <v>52</v>
      </c>
      <c r="K21" s="16" t="s">
        <v>53</v>
      </c>
      <c r="L21" s="17" t="s">
        <v>54</v>
      </c>
      <c r="M21" s="47" t="s">
        <v>2</v>
      </c>
      <c r="N21" s="17" t="s">
        <v>55</v>
      </c>
    </row>
    <row r="22" spans="1:14" ht="16.5" customHeight="1">
      <c r="A22" s="102" t="s">
        <v>19</v>
      </c>
      <c r="B22" s="103"/>
      <c r="C22" s="25">
        <v>5995</v>
      </c>
      <c r="D22" s="26">
        <v>6687</v>
      </c>
      <c r="E22" s="7">
        <f t="shared" si="2"/>
        <v>12682</v>
      </c>
      <c r="F22" s="7">
        <v>12866</v>
      </c>
      <c r="G22" s="7">
        <f t="shared" si="3"/>
        <v>-184</v>
      </c>
      <c r="H22" s="18"/>
      <c r="I22" s="19"/>
      <c r="J22" s="20"/>
      <c r="K22" s="20"/>
      <c r="L22" s="21" t="s">
        <v>56</v>
      </c>
      <c r="M22" s="22" t="s">
        <v>4</v>
      </c>
      <c r="N22" s="21" t="s">
        <v>57</v>
      </c>
    </row>
    <row r="23" spans="1:14" ht="16.5" customHeight="1">
      <c r="A23" s="75" t="s">
        <v>49</v>
      </c>
      <c r="B23" s="76"/>
      <c r="C23" s="27">
        <f>SUM(C18:C22)</f>
        <v>113413</v>
      </c>
      <c r="D23" s="27">
        <f>SUM(D18:D22)</f>
        <v>126308</v>
      </c>
      <c r="E23" s="27">
        <f t="shared" si="2"/>
        <v>239721</v>
      </c>
      <c r="F23" s="7">
        <f>SUM(F18:F22)</f>
        <v>241714</v>
      </c>
      <c r="G23" s="7">
        <f t="shared" si="3"/>
        <v>-1993</v>
      </c>
      <c r="H23" s="79" t="s">
        <v>64</v>
      </c>
      <c r="I23" s="79"/>
      <c r="J23" s="8">
        <v>99191</v>
      </c>
      <c r="K23" s="8">
        <v>116796</v>
      </c>
      <c r="L23" s="7">
        <f>SUM(J23:K23)</f>
        <v>215987</v>
      </c>
      <c r="M23" s="7">
        <v>218557</v>
      </c>
      <c r="N23" s="7">
        <f>+L23-M23</f>
        <v>-2570</v>
      </c>
    </row>
    <row r="24" spans="1:14" ht="16.5" customHeight="1">
      <c r="A24" s="28" t="s">
        <v>21</v>
      </c>
      <c r="B24" s="45" t="s">
        <v>20</v>
      </c>
      <c r="C24" s="29">
        <v>6149</v>
      </c>
      <c r="D24" s="30">
        <v>7283</v>
      </c>
      <c r="E24" s="7">
        <f t="shared" si="2"/>
        <v>13432</v>
      </c>
      <c r="F24" s="7">
        <v>13843</v>
      </c>
      <c r="G24" s="7">
        <f t="shared" si="3"/>
        <v>-411</v>
      </c>
      <c r="H24" s="79" t="s">
        <v>65</v>
      </c>
      <c r="I24" s="79"/>
      <c r="J24" s="8">
        <v>12935</v>
      </c>
      <c r="K24" s="8">
        <v>15338</v>
      </c>
      <c r="L24" s="7">
        <f>SUM(J24:K24)</f>
        <v>28273</v>
      </c>
      <c r="M24" s="7">
        <v>28785</v>
      </c>
      <c r="N24" s="7">
        <f>+L24-M24</f>
        <v>-512</v>
      </c>
    </row>
    <row r="25" spans="1:14" ht="16.5" customHeight="1">
      <c r="A25" s="31" t="s">
        <v>73</v>
      </c>
      <c r="B25" s="45" t="s">
        <v>50</v>
      </c>
      <c r="C25" s="32">
        <f>+C24</f>
        <v>6149</v>
      </c>
      <c r="D25" s="32">
        <f>+D24</f>
        <v>7283</v>
      </c>
      <c r="E25" s="7">
        <f t="shared" si="2"/>
        <v>13432</v>
      </c>
      <c r="F25" s="7">
        <f>SUM(F24)</f>
        <v>13843</v>
      </c>
      <c r="G25" s="9">
        <f t="shared" si="3"/>
        <v>-411</v>
      </c>
      <c r="H25" s="79" t="s">
        <v>66</v>
      </c>
      <c r="I25" s="79"/>
      <c r="J25" s="7">
        <f>SUM(J23:J24)</f>
        <v>112126</v>
      </c>
      <c r="K25" s="7">
        <f>SUM(K23:K24)</f>
        <v>132134</v>
      </c>
      <c r="L25" s="7">
        <f>SUM(J25:K25)</f>
        <v>244260</v>
      </c>
      <c r="M25" s="7">
        <f>SUM(M23:M24)</f>
        <v>247342</v>
      </c>
      <c r="N25" s="7">
        <f>+L25-M25</f>
        <v>-3082</v>
      </c>
    </row>
    <row r="26" spans="1:14" ht="16.5" customHeight="1">
      <c r="A26" s="28" t="s">
        <v>74</v>
      </c>
      <c r="B26" s="45" t="s">
        <v>51</v>
      </c>
      <c r="C26" s="23">
        <v>2367</v>
      </c>
      <c r="D26" s="8">
        <v>2496</v>
      </c>
      <c r="E26" s="7">
        <f t="shared" si="2"/>
        <v>4863</v>
      </c>
      <c r="F26" s="7">
        <v>4925</v>
      </c>
      <c r="G26" s="9">
        <f t="shared" si="3"/>
        <v>-62</v>
      </c>
      <c r="H26" s="75" t="s">
        <v>67</v>
      </c>
      <c r="I26" s="76"/>
      <c r="J26" s="7">
        <f>+J25</f>
        <v>112126</v>
      </c>
      <c r="K26" s="7">
        <f>+K25</f>
        <v>132134</v>
      </c>
      <c r="L26" s="7">
        <f>SUM(J26:K26)</f>
        <v>244260</v>
      </c>
      <c r="M26" s="7">
        <f>SUM(M25)</f>
        <v>247342</v>
      </c>
      <c r="N26" s="7">
        <f>+L26-M26</f>
        <v>-3082</v>
      </c>
    </row>
    <row r="27" spans="1:14" ht="16.5" customHeight="1">
      <c r="A27" s="31" t="s">
        <v>73</v>
      </c>
      <c r="B27" s="45" t="s">
        <v>54</v>
      </c>
      <c r="C27" s="32">
        <f>+C26</f>
        <v>2367</v>
      </c>
      <c r="D27" s="32">
        <f>+D26</f>
        <v>2496</v>
      </c>
      <c r="E27" s="7">
        <f t="shared" si="2"/>
        <v>4863</v>
      </c>
      <c r="F27" s="7">
        <f>SUM(F26)</f>
        <v>4925</v>
      </c>
      <c r="G27" s="9">
        <f t="shared" si="3"/>
        <v>-62</v>
      </c>
      <c r="H27" s="33"/>
      <c r="I27" s="34"/>
      <c r="J27" s="24"/>
      <c r="K27" s="24"/>
      <c r="L27" s="24"/>
      <c r="M27" s="24"/>
      <c r="N27" s="24"/>
    </row>
    <row r="28" spans="1:14" ht="16.5" customHeight="1">
      <c r="A28" s="80" t="s">
        <v>58</v>
      </c>
      <c r="B28" s="45" t="s">
        <v>59</v>
      </c>
      <c r="C28" s="23">
        <v>1086</v>
      </c>
      <c r="D28" s="23">
        <v>1224</v>
      </c>
      <c r="E28" s="7">
        <f t="shared" si="2"/>
        <v>2310</v>
      </c>
      <c r="F28" s="7">
        <v>2388</v>
      </c>
      <c r="G28" s="9">
        <f t="shared" si="3"/>
        <v>-78</v>
      </c>
      <c r="H28" s="33"/>
      <c r="I28" s="34"/>
      <c r="J28" s="24"/>
      <c r="K28" s="24"/>
      <c r="L28" s="24"/>
      <c r="M28" s="24"/>
      <c r="N28" s="24"/>
    </row>
    <row r="29" spans="1:14" ht="16.5" customHeight="1">
      <c r="A29" s="81"/>
      <c r="B29" s="45" t="s">
        <v>60</v>
      </c>
      <c r="C29" s="23">
        <v>6080</v>
      </c>
      <c r="D29" s="23">
        <v>6700</v>
      </c>
      <c r="E29" s="7">
        <f t="shared" si="2"/>
        <v>12780</v>
      </c>
      <c r="F29" s="7">
        <v>12935</v>
      </c>
      <c r="G29" s="7">
        <f t="shared" si="3"/>
        <v>-155</v>
      </c>
      <c r="H29" s="36" t="s">
        <v>6</v>
      </c>
      <c r="I29" s="36"/>
      <c r="J29" s="11"/>
      <c r="K29" s="11"/>
      <c r="L29" s="11"/>
      <c r="M29" s="11"/>
      <c r="N29" s="11"/>
    </row>
    <row r="30" spans="1:14" ht="16.5" customHeight="1">
      <c r="A30" s="81"/>
      <c r="B30" s="45" t="s">
        <v>61</v>
      </c>
      <c r="C30" s="23">
        <v>4653</v>
      </c>
      <c r="D30" s="23">
        <v>5291</v>
      </c>
      <c r="E30" s="7">
        <f t="shared" si="2"/>
        <v>9944</v>
      </c>
      <c r="F30" s="7">
        <v>10085</v>
      </c>
      <c r="G30" s="7">
        <f t="shared" si="3"/>
        <v>-141</v>
      </c>
      <c r="H30" s="37"/>
      <c r="I30" s="38"/>
      <c r="J30" s="39" t="s">
        <v>7</v>
      </c>
      <c r="K30" s="39" t="s">
        <v>1</v>
      </c>
      <c r="L30" s="40" t="s">
        <v>3</v>
      </c>
      <c r="M30" s="41" t="s">
        <v>17</v>
      </c>
      <c r="N30" s="11"/>
    </row>
    <row r="31" spans="1:14" ht="16.5" customHeight="1">
      <c r="A31" s="82"/>
      <c r="B31" s="45" t="s">
        <v>54</v>
      </c>
      <c r="C31" s="35">
        <f>SUM(C28:C30)</f>
        <v>11819</v>
      </c>
      <c r="D31" s="35">
        <f>SUM(D28:D30)</f>
        <v>13215</v>
      </c>
      <c r="E31" s="7">
        <f t="shared" si="2"/>
        <v>25034</v>
      </c>
      <c r="F31" s="7">
        <f>SUM(F28:F30)</f>
        <v>25408</v>
      </c>
      <c r="G31" s="9">
        <f t="shared" si="3"/>
        <v>-374</v>
      </c>
      <c r="H31" s="73" t="s">
        <v>83</v>
      </c>
      <c r="I31" s="74"/>
      <c r="J31" s="42">
        <f>C11+C33+J16+J26</f>
        <v>534802</v>
      </c>
      <c r="K31" s="42">
        <f>D11+D33+K16+K26</f>
        <v>603129</v>
      </c>
      <c r="L31" s="7">
        <f>SUM(J31:K31)</f>
        <v>1137931</v>
      </c>
      <c r="M31" s="43">
        <f>+L31-L32</f>
        <v>-10349</v>
      </c>
      <c r="N31" s="11"/>
    </row>
    <row r="32" spans="1:14" ht="16.5" customHeight="1">
      <c r="A32" s="75" t="s">
        <v>63</v>
      </c>
      <c r="B32" s="76"/>
      <c r="C32" s="7">
        <f>+C25+C27+C31</f>
        <v>20335</v>
      </c>
      <c r="D32" s="7">
        <f>+D25+D27+D31</f>
        <v>22994</v>
      </c>
      <c r="E32" s="7">
        <f t="shared" si="2"/>
        <v>43329</v>
      </c>
      <c r="F32" s="7">
        <f>SUM(F25,F27,F31)</f>
        <v>44176</v>
      </c>
      <c r="G32" s="9">
        <f t="shared" si="3"/>
        <v>-847</v>
      </c>
      <c r="H32" s="73" t="s">
        <v>82</v>
      </c>
      <c r="I32" s="74"/>
      <c r="J32" s="42">
        <v>539151</v>
      </c>
      <c r="K32" s="42">
        <v>609129</v>
      </c>
      <c r="L32" s="7">
        <f>SUM(J32:K32)</f>
        <v>1148280</v>
      </c>
      <c r="M32" s="43">
        <f>+L32-L33</f>
        <v>-8881</v>
      </c>
      <c r="N32" s="11"/>
    </row>
    <row r="33" spans="1:14" ht="16.5" customHeight="1">
      <c r="A33" s="75" t="s">
        <v>62</v>
      </c>
      <c r="B33" s="76"/>
      <c r="C33" s="42">
        <f>+C23+C32</f>
        <v>133748</v>
      </c>
      <c r="D33" s="42">
        <f>+D23+D32</f>
        <v>149302</v>
      </c>
      <c r="E33" s="7">
        <f t="shared" si="2"/>
        <v>283050</v>
      </c>
      <c r="F33" s="7">
        <f>SUM(F23,F32)</f>
        <v>285890</v>
      </c>
      <c r="G33" s="9">
        <f t="shared" si="3"/>
        <v>-2840</v>
      </c>
      <c r="H33" s="73" t="s">
        <v>80</v>
      </c>
      <c r="I33" s="74"/>
      <c r="J33" s="42">
        <v>542932</v>
      </c>
      <c r="K33" s="42">
        <v>614229</v>
      </c>
      <c r="L33" s="7">
        <f>SUM(J33:K33)</f>
        <v>1157161</v>
      </c>
      <c r="M33" s="22">
        <f>+L33-L34</f>
        <v>-10094</v>
      </c>
      <c r="N33" s="11"/>
    </row>
    <row r="34" spans="1:14" ht="16.5" customHeight="1">
      <c r="A34" s="99"/>
      <c r="B34" s="100"/>
      <c r="C34" s="100"/>
      <c r="D34" s="100"/>
      <c r="E34" s="100"/>
      <c r="F34" s="100"/>
      <c r="G34" s="100"/>
      <c r="H34" s="71" t="s">
        <v>78</v>
      </c>
      <c r="I34" s="72"/>
      <c r="J34" s="42">
        <v>547071</v>
      </c>
      <c r="K34" s="42">
        <v>620184</v>
      </c>
      <c r="L34" s="7">
        <f>SUM(J34:K34)</f>
        <v>1167255</v>
      </c>
      <c r="M34" s="22">
        <f>+L34-L35</f>
        <v>-9917</v>
      </c>
      <c r="N34" s="24"/>
    </row>
    <row r="35" spans="1:14" ht="16.5" customHeight="1">
      <c r="A35" s="101"/>
      <c r="B35" s="101"/>
      <c r="C35" s="101"/>
      <c r="D35" s="101"/>
      <c r="E35" s="101"/>
      <c r="F35" s="101"/>
      <c r="G35" s="101"/>
      <c r="H35" s="71" t="s">
        <v>79</v>
      </c>
      <c r="I35" s="72"/>
      <c r="J35" s="42">
        <v>551221</v>
      </c>
      <c r="K35" s="42">
        <v>625951</v>
      </c>
      <c r="L35" s="7">
        <f>SUM(J35:K35)</f>
        <v>1177172</v>
      </c>
      <c r="M35" s="22"/>
      <c r="N35" s="11"/>
    </row>
    <row r="36" spans="1:7" ht="16.5" customHeight="1">
      <c r="A36" s="10"/>
      <c r="B36" s="10"/>
      <c r="C36" s="10"/>
      <c r="D36" s="10"/>
      <c r="E36" s="10"/>
      <c r="F36" s="11"/>
      <c r="G36" s="10"/>
    </row>
    <row r="37" spans="1:7" ht="16.5" customHeight="1">
      <c r="A37" s="10"/>
      <c r="B37" s="10"/>
      <c r="C37" s="10"/>
      <c r="D37" s="10"/>
      <c r="E37" s="10"/>
      <c r="F37" s="11"/>
      <c r="G37" s="10"/>
    </row>
    <row r="38" ht="16.5" customHeight="1"/>
    <row r="39" ht="16.5" customHeight="1"/>
    <row r="40" spans="8:9" ht="16.5" customHeight="1">
      <c r="H40" s="5"/>
      <c r="I40" s="5"/>
    </row>
    <row r="41" ht="16.5" customHeight="1"/>
    <row r="42" ht="16.5" customHeight="1">
      <c r="N42" s="1"/>
    </row>
    <row r="43" ht="16.5" customHeight="1">
      <c r="N43" s="1"/>
    </row>
    <row r="44" ht="16.5" customHeight="1">
      <c r="N44" s="1"/>
    </row>
    <row r="45" ht="16.5" customHeight="1">
      <c r="N45" s="1"/>
    </row>
    <row r="46" ht="16.5" customHeight="1">
      <c r="N46" s="1"/>
    </row>
    <row r="47" ht="14.25">
      <c r="N47" s="1"/>
    </row>
    <row r="48" spans="8:14" ht="14.25">
      <c r="H48" s="96"/>
      <c r="I48" s="96"/>
      <c r="N48" s="1"/>
    </row>
    <row r="49" ht="14.25">
      <c r="N49" s="1"/>
    </row>
  </sheetData>
  <sheetProtection/>
  <mergeCells count="37">
    <mergeCell ref="H48:I48"/>
    <mergeCell ref="A32:B32"/>
    <mergeCell ref="A19:B19"/>
    <mergeCell ref="A16:B16"/>
    <mergeCell ref="H15:I15"/>
    <mergeCell ref="A23:B23"/>
    <mergeCell ref="A34:G35"/>
    <mergeCell ref="A22:B22"/>
    <mergeCell ref="H16:I16"/>
    <mergeCell ref="H32:I32"/>
    <mergeCell ref="H5:I5"/>
    <mergeCell ref="H7:I7"/>
    <mergeCell ref="H8:I8"/>
    <mergeCell ref="H9:I9"/>
    <mergeCell ref="A5:B5"/>
    <mergeCell ref="A7:B7"/>
    <mergeCell ref="A8:B8"/>
    <mergeCell ref="A9:B9"/>
    <mergeCell ref="H12:I12"/>
    <mergeCell ref="A10:B10"/>
    <mergeCell ref="A11:B11"/>
    <mergeCell ref="H11:I11"/>
    <mergeCell ref="A21:B21"/>
    <mergeCell ref="H18:I18"/>
    <mergeCell ref="A12:G13"/>
    <mergeCell ref="A18:B18"/>
    <mergeCell ref="A20:B20"/>
    <mergeCell ref="H10:I10"/>
    <mergeCell ref="H33:I33"/>
    <mergeCell ref="A33:B33"/>
    <mergeCell ref="H26:I26"/>
    <mergeCell ref="H21:I21"/>
    <mergeCell ref="H23:I23"/>
    <mergeCell ref="H24:I24"/>
    <mergeCell ref="H25:I25"/>
    <mergeCell ref="H31:I31"/>
    <mergeCell ref="A28:A31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scale="104" r:id="rId1"/>
  <colBreaks count="1" manualBreakCount="1">
    <brk id="7" max="65535" man="1"/>
  </colBreaks>
  <ignoredErrors>
    <ignoredError sqref="E10 E23 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篠原　弘樹</cp:lastModifiedBy>
  <cp:lastPrinted>2022-03-03T01:13:29Z</cp:lastPrinted>
  <dcterms:created xsi:type="dcterms:W3CDTF">1999-05-18T02:19:33Z</dcterms:created>
  <dcterms:modified xsi:type="dcterms:W3CDTF">2022-03-03T02:02:44Z</dcterms:modified>
  <cp:category/>
  <cp:version/>
  <cp:contentType/>
  <cp:contentStatus/>
</cp:coreProperties>
</file>