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2"/>
  </bookViews>
  <sheets>
    <sheet name="選挙人名簿登録者数" sheetId="1" r:id="rId1"/>
    <sheet name="在外選挙人名簿登録者数" sheetId="2" r:id="rId2"/>
    <sheet name="選挙人名簿登録者数合計" sheetId="3" r:id="rId3"/>
  </sheets>
  <definedNames>
    <definedName name="_xlnm.Print_Area" localSheetId="1">'在外選挙人名簿登録者数'!$A$1:$G$77</definedName>
    <definedName name="_xlnm.Print_Area" localSheetId="0">'選挙人名簿登録者数'!$A$1:$G$77</definedName>
    <definedName name="_xlnm.Print_Area" localSheetId="2">'選挙人名簿登録者数合計'!$A$1:$G$78</definedName>
  </definedNames>
  <calcPr fullCalcOnLoad="1"/>
</workbook>
</file>

<file path=xl/sharedStrings.xml><?xml version="1.0" encoding="utf-8"?>
<sst xmlns="http://schemas.openxmlformats.org/spreadsheetml/2006/main" count="280" uniqueCount="62">
  <si>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</si>
  <si>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</si>
  <si>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</si>
  <si>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</si>
  <si>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</si>
  <si>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</si>
  <si>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</si>
  <si>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</si>
  <si>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</si>
  <si>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</si>
  <si>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周防大島町</t>
  </si>
  <si>
    <t>区　　　分</t>
  </si>
  <si>
    <t>男</t>
  </si>
  <si>
    <t>女</t>
  </si>
  <si>
    <t>周南市（旧熊毛町を除く）</t>
  </si>
  <si>
    <t>市計</t>
  </si>
  <si>
    <t>１区計</t>
  </si>
  <si>
    <t>周南市（旧熊毛町の区域）</t>
  </si>
  <si>
    <t>大島郡</t>
  </si>
  <si>
    <t>計</t>
  </si>
  <si>
    <t>玖珂郡</t>
  </si>
  <si>
    <t>熊毛郡</t>
  </si>
  <si>
    <t>２区計</t>
  </si>
  <si>
    <t>町計</t>
  </si>
  <si>
    <t>　第１区</t>
  </si>
  <si>
    <t>　第２区</t>
  </si>
  <si>
    <t>　第３区</t>
  </si>
  <si>
    <t>山口市（旧阿東町を除く）</t>
  </si>
  <si>
    <t>阿武郡</t>
  </si>
  <si>
    <t xml:space="preserve"> 阿 武 町</t>
  </si>
  <si>
    <t>山口市（旧阿東町の区域）</t>
  </si>
  <si>
    <t>３区計</t>
  </si>
  <si>
    <t>　第４区</t>
  </si>
  <si>
    <t>４区計</t>
  </si>
  <si>
    <t>　１区・２区・３区・４区　計</t>
  </si>
  <si>
    <t>男</t>
  </si>
  <si>
    <t>女</t>
  </si>
  <si>
    <t>対前回増減</t>
  </si>
  <si>
    <t>山陽小野田市</t>
  </si>
  <si>
    <t>計</t>
  </si>
  <si>
    <t>増　減</t>
  </si>
  <si>
    <t>第４７回衆議院議員総選挙　選挙人名簿登録者数（国内）</t>
  </si>
  <si>
    <t>平成２６年１２月１日現在</t>
  </si>
  <si>
    <t>第４７回衆議院議員総選挙　在外選挙人名簿登録者数</t>
  </si>
  <si>
    <t>第４７回衆議院議員総選挙　選挙人名簿登録者数（国内＋在外）</t>
  </si>
  <si>
    <t>現　在</t>
  </si>
  <si>
    <t>Ａ－Ｂ</t>
  </si>
  <si>
    <t>Ａ</t>
  </si>
  <si>
    <t>Ｂ</t>
  </si>
  <si>
    <t>和木町</t>
  </si>
  <si>
    <t>上関町</t>
  </si>
  <si>
    <t>田布施町</t>
  </si>
  <si>
    <t>平 生 町</t>
  </si>
  <si>
    <t>阿武町</t>
  </si>
  <si>
    <t>29.10. 9現在</t>
  </si>
  <si>
    <t>第４9回衆議院議員総選挙　選挙人名簿登録者数（国内）</t>
  </si>
  <si>
    <t>Ｈ29.10.9</t>
  </si>
  <si>
    <t>Ｈ29.10.9</t>
  </si>
  <si>
    <t>第４9回衆議院議員総選挙　選挙人名簿登録者数（国内＋在外）</t>
  </si>
  <si>
    <t>第４9回衆議院議員総選挙　在外選挙人名簿登録者数</t>
  </si>
  <si>
    <t>令和３年１０月１８日現在</t>
  </si>
  <si>
    <t>03.10.18現在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</si>
</sst>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name val="明朝"/>
      <family val="1"/>
    </font>
    <font>
      <sz val="14"/>
      <name val="明朝"/>
      <family val="1"/>
    </font>
    <font>
      <sz val="12"/>
      <name val="ＭＳ Ｐゴシック"/>
      <family val="3"/>
    </font>
    <font>
      <sz val="12"/>
      <color indexed="9"/>
      <name val="明朝"/>
      <family val="1"/>
    </font>
    <font>
      <sz val="14"/>
      <color indexed="9"/>
      <name val="明朝"/>
      <family val="1"/>
    </font>
    <font>
      <sz val="11"/>
      <color theme="0"/>
      <name val="ＭＳ Ｐゴシック"/>
      <family val="3"/>
    </font>
    <font>
      <sz val="12"/>
      <color theme="0"/>
      <name val="明朝"/>
      <family val="1"/>
    </font>
    <font>
      <sz val="14"/>
      <color theme="0"/>
      <name val="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distributed" vertical="center" indent="1"/>
    </xf>
    <xf numFmtId="38" fontId="26" fillId="0" borderId="10" xfId="49" applyFont="1" applyBorder="1" applyAlignment="1">
      <alignment vertical="center"/>
    </xf>
    <xf numFmtId="38" fontId="26" fillId="0" borderId="10" xfId="49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 indent="1"/>
    </xf>
    <xf numFmtId="0" fontId="26" fillId="0" borderId="0" xfId="0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38" fontId="26" fillId="0" borderId="12" xfId="49" applyFont="1" applyBorder="1" applyAlignment="1">
      <alignment vertical="center"/>
    </xf>
    <xf numFmtId="38" fontId="28" fillId="0" borderId="0" xfId="0" applyNumberFormat="1" applyFont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vertical="center"/>
    </xf>
    <xf numFmtId="0" fontId="22" fillId="24" borderId="17" xfId="0" applyFont="1" applyFill="1" applyBorder="1" applyAlignment="1" applyProtection="1">
      <alignment vertical="center"/>
      <protection/>
    </xf>
    <xf numFmtId="0" fontId="22" fillId="24" borderId="18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vertical="center"/>
      <protection/>
    </xf>
    <xf numFmtId="0" fontId="22" fillId="24" borderId="20" xfId="0" applyFont="1" applyFill="1" applyBorder="1" applyAlignment="1" applyProtection="1">
      <alignment horizontal="center"/>
      <protection/>
    </xf>
    <xf numFmtId="49" fontId="22" fillId="24" borderId="17" xfId="0" applyNumberFormat="1" applyFont="1" applyFill="1" applyBorder="1" applyAlignment="1" applyProtection="1">
      <alignment horizontal="left" shrinkToFit="1"/>
      <protection/>
    </xf>
    <xf numFmtId="0" fontId="22" fillId="24" borderId="19" xfId="0" applyFont="1" applyFill="1" applyBorder="1" applyAlignment="1" applyProtection="1">
      <alignment horizontal="center" vertical="center"/>
      <protection/>
    </xf>
    <xf numFmtId="37" fontId="22" fillId="24" borderId="19" xfId="0" applyNumberFormat="1" applyFont="1" applyFill="1" applyBorder="1" applyAlignment="1" applyProtection="1">
      <alignment horizontal="center" vertical="center"/>
      <protection/>
    </xf>
    <xf numFmtId="0" fontId="22" fillId="24" borderId="21" xfId="0" applyFont="1" applyFill="1" applyBorder="1" applyAlignment="1" applyProtection="1">
      <alignment horizontal="center" vertical="center"/>
      <protection/>
    </xf>
    <xf numFmtId="37" fontId="22" fillId="24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distributed" vertical="center" indent="1"/>
    </xf>
    <xf numFmtId="0" fontId="26" fillId="0" borderId="11" xfId="0" applyFont="1" applyBorder="1" applyAlignment="1">
      <alignment horizontal="distributed" vertical="center" indent="1"/>
    </xf>
    <xf numFmtId="0" fontId="26" fillId="0" borderId="10" xfId="0" applyFont="1" applyBorder="1" applyAlignment="1">
      <alignment horizontal="distributed" vertical="center" indent="1"/>
    </xf>
    <xf numFmtId="0" fontId="26" fillId="0" borderId="22" xfId="0" applyFont="1" applyBorder="1" applyAlignment="1">
      <alignment horizontal="distributed" vertical="center" indent="1"/>
    </xf>
    <xf numFmtId="0" fontId="26" fillId="0" borderId="23" xfId="0" applyFont="1" applyBorder="1" applyAlignment="1">
      <alignment horizontal="distributed" vertical="center" indent="1"/>
    </xf>
    <xf numFmtId="0" fontId="26" fillId="0" borderId="22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G75"/>
  <sheetViews>
    <sheetView zoomScalePageLayoutView="0" workbookViewId="0" topLeftCell="A64">
      <selection activeCell="E30" sqref="E30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7" width="14.00390625" style="0" customWidth="1"/>
  </cols>
  <sheetData>
    <row r="2" spans="1:7" ht="17.25">
      <c r="A2" s="33" t="s">
        <v>55</v>
      </c>
      <c r="B2" s="33"/>
      <c r="C2" s="33"/>
      <c r="D2" s="33"/>
      <c r="E2" s="33"/>
      <c r="F2" s="33"/>
      <c r="G2" s="33"/>
    </row>
    <row r="3" spans="1:7" ht="14.25">
      <c r="A3" s="2"/>
      <c r="B3" s="2"/>
      <c r="C3" s="2"/>
      <c r="D3" s="2"/>
      <c r="E3" s="2"/>
      <c r="F3" s="44" t="s">
        <v>60</v>
      </c>
      <c r="G3" s="45"/>
    </row>
    <row r="4" spans="1:7" ht="14.25">
      <c r="A4" s="4" t="s">
        <v>24</v>
      </c>
      <c r="B4" s="1"/>
      <c r="C4" s="1"/>
      <c r="D4" s="1"/>
      <c r="E4" s="1"/>
      <c r="F4" s="3"/>
      <c r="G4" s="3"/>
    </row>
    <row r="5" spans="1:7" ht="13.5" customHeight="1">
      <c r="A5" s="14"/>
      <c r="B5" s="16"/>
      <c r="C5" s="19"/>
      <c r="D5" s="16"/>
      <c r="E5" s="22"/>
      <c r="F5" s="26" t="s">
        <v>56</v>
      </c>
      <c r="G5" s="24"/>
    </row>
    <row r="6" spans="1:7" ht="14.25">
      <c r="A6" s="41" t="s">
        <v>11</v>
      </c>
      <c r="B6" s="42"/>
      <c r="C6" s="20" t="s">
        <v>12</v>
      </c>
      <c r="D6" s="17" t="s">
        <v>13</v>
      </c>
      <c r="E6" s="23" t="s">
        <v>39</v>
      </c>
      <c r="F6" s="30" t="s">
        <v>45</v>
      </c>
      <c r="G6" s="25" t="s">
        <v>40</v>
      </c>
    </row>
    <row r="7" spans="1:7" ht="17.25" customHeight="1">
      <c r="A7" s="15"/>
      <c r="B7" s="18"/>
      <c r="C7" s="21"/>
      <c r="D7" s="18"/>
      <c r="E7" s="27" t="s">
        <v>47</v>
      </c>
      <c r="F7" s="28" t="s">
        <v>48</v>
      </c>
      <c r="G7" s="29" t="s">
        <v>46</v>
      </c>
    </row>
    <row r="8" spans="1:7" ht="22.5" customHeight="1">
      <c r="A8" s="39" t="s">
        <v>27</v>
      </c>
      <c r="B8" s="40"/>
      <c r="C8" s="6">
        <v>72674</v>
      </c>
      <c r="D8" s="6">
        <v>81420</v>
      </c>
      <c r="E8" s="6">
        <f>C8+D8</f>
        <v>154094</v>
      </c>
      <c r="F8" s="6">
        <v>155033</v>
      </c>
      <c r="G8" s="6">
        <f>E8-F8</f>
        <v>-939</v>
      </c>
    </row>
    <row r="9" spans="1:7" ht="22.5" customHeight="1">
      <c r="A9" s="34" t="s">
        <v>3</v>
      </c>
      <c r="B9" s="35"/>
      <c r="C9" s="6">
        <v>46884</v>
      </c>
      <c r="D9" s="6">
        <v>50292</v>
      </c>
      <c r="E9" s="6">
        <f>C9+D9</f>
        <v>97176</v>
      </c>
      <c r="F9" s="6">
        <v>98397</v>
      </c>
      <c r="G9" s="6">
        <f>E9-F9</f>
        <v>-1221</v>
      </c>
    </row>
    <row r="10" spans="1:7" ht="22.5" customHeight="1">
      <c r="A10" s="39" t="s">
        <v>14</v>
      </c>
      <c r="B10" s="40"/>
      <c r="C10" s="6">
        <v>51220</v>
      </c>
      <c r="D10" s="6">
        <v>54930</v>
      </c>
      <c r="E10" s="6">
        <f>C10+D10</f>
        <v>106150</v>
      </c>
      <c r="F10" s="6">
        <v>109178</v>
      </c>
      <c r="G10" s="6">
        <f>E10-F10</f>
        <v>-3028</v>
      </c>
    </row>
    <row r="11" spans="1:7" ht="22.5" customHeight="1">
      <c r="A11" s="34" t="s">
        <v>15</v>
      </c>
      <c r="B11" s="35"/>
      <c r="C11" s="6">
        <f>SUM(C8:C10)</f>
        <v>170778</v>
      </c>
      <c r="D11" s="6">
        <f>SUM(D8:D10)</f>
        <v>186642</v>
      </c>
      <c r="E11" s="6">
        <f>C11+D11</f>
        <v>357420</v>
      </c>
      <c r="F11" s="6">
        <f>SUM(F8:F10)</f>
        <v>362608</v>
      </c>
      <c r="G11" s="6">
        <f>E11-F11</f>
        <v>-5188</v>
      </c>
    </row>
    <row r="12" spans="1:7" ht="22.5" customHeight="1">
      <c r="A12" s="37" t="s">
        <v>16</v>
      </c>
      <c r="B12" s="38"/>
      <c r="C12" s="6">
        <f>C11</f>
        <v>170778</v>
      </c>
      <c r="D12" s="6">
        <f>D11</f>
        <v>186642</v>
      </c>
      <c r="E12" s="6">
        <f>C12+D12</f>
        <v>357420</v>
      </c>
      <c r="F12" s="6">
        <f>F11</f>
        <v>362608</v>
      </c>
      <c r="G12" s="6">
        <f>E12-F12</f>
        <v>-5188</v>
      </c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 t="s">
        <v>25</v>
      </c>
      <c r="B15" s="4"/>
      <c r="C15" s="4"/>
      <c r="D15" s="4"/>
      <c r="E15" s="4"/>
      <c r="F15" s="9"/>
      <c r="G15" s="9"/>
    </row>
    <row r="16" spans="1:7" ht="13.5" customHeight="1">
      <c r="A16" s="14"/>
      <c r="B16" s="16"/>
      <c r="C16" s="19"/>
      <c r="D16" s="16"/>
      <c r="E16" s="22"/>
      <c r="F16" s="26" t="s">
        <v>56</v>
      </c>
      <c r="G16" s="24"/>
    </row>
    <row r="17" spans="1:7" ht="13.5" customHeight="1">
      <c r="A17" s="41" t="s">
        <v>11</v>
      </c>
      <c r="B17" s="42"/>
      <c r="C17" s="20" t="s">
        <v>12</v>
      </c>
      <c r="D17" s="17" t="s">
        <v>13</v>
      </c>
      <c r="E17" s="23" t="s">
        <v>39</v>
      </c>
      <c r="F17" s="30" t="s">
        <v>45</v>
      </c>
      <c r="G17" s="25" t="s">
        <v>40</v>
      </c>
    </row>
    <row r="18" spans="1:7" ht="17.25" customHeight="1">
      <c r="A18" s="15"/>
      <c r="B18" s="18"/>
      <c r="C18" s="21"/>
      <c r="D18" s="18"/>
      <c r="E18" s="27" t="s">
        <v>47</v>
      </c>
      <c r="F18" s="28" t="s">
        <v>48</v>
      </c>
      <c r="G18" s="29" t="s">
        <v>46</v>
      </c>
    </row>
    <row r="19" spans="1:7" ht="22.5" customHeight="1">
      <c r="A19" s="34" t="s">
        <v>4</v>
      </c>
      <c r="B19" s="35"/>
      <c r="C19" s="6">
        <v>22925</v>
      </c>
      <c r="D19" s="6">
        <v>24265</v>
      </c>
      <c r="E19" s="6">
        <f aca="true" t="shared" si="0" ref="E19:E25">C19+D19</f>
        <v>47190</v>
      </c>
      <c r="F19" s="6">
        <v>46944</v>
      </c>
      <c r="G19" s="6">
        <f aca="true" t="shared" si="1" ref="G19:G24">E19-F19</f>
        <v>246</v>
      </c>
    </row>
    <row r="20" spans="1:7" ht="22.5" customHeight="1">
      <c r="A20" s="34" t="s">
        <v>5</v>
      </c>
      <c r="B20" s="35"/>
      <c r="C20" s="6">
        <v>52327</v>
      </c>
      <c r="D20" s="6">
        <v>58741</v>
      </c>
      <c r="E20" s="6">
        <f t="shared" si="0"/>
        <v>111068</v>
      </c>
      <c r="F20" s="6">
        <v>115738</v>
      </c>
      <c r="G20" s="6">
        <f t="shared" si="1"/>
        <v>-4670</v>
      </c>
    </row>
    <row r="21" spans="1:7" ht="22.5" customHeight="1">
      <c r="A21" s="34" t="s">
        <v>6</v>
      </c>
      <c r="B21" s="35"/>
      <c r="C21" s="6">
        <v>20158</v>
      </c>
      <c r="D21" s="6">
        <v>22634</v>
      </c>
      <c r="E21" s="6">
        <f t="shared" si="0"/>
        <v>42792</v>
      </c>
      <c r="F21" s="6">
        <v>44019</v>
      </c>
      <c r="G21" s="6">
        <f t="shared" si="1"/>
        <v>-1227</v>
      </c>
    </row>
    <row r="22" spans="1:7" ht="22.5" customHeight="1">
      <c r="A22" s="34" t="s">
        <v>8</v>
      </c>
      <c r="B22" s="35"/>
      <c r="C22" s="6">
        <v>12245</v>
      </c>
      <c r="D22" s="6">
        <v>14380</v>
      </c>
      <c r="E22" s="6">
        <f t="shared" si="0"/>
        <v>26625</v>
      </c>
      <c r="F22" s="6">
        <v>28096</v>
      </c>
      <c r="G22" s="6">
        <f t="shared" si="1"/>
        <v>-1471</v>
      </c>
    </row>
    <row r="23" spans="1:7" ht="22.5" customHeight="1">
      <c r="A23" s="39" t="s">
        <v>17</v>
      </c>
      <c r="B23" s="40"/>
      <c r="C23" s="6">
        <v>6003</v>
      </c>
      <c r="D23" s="6">
        <v>6706</v>
      </c>
      <c r="E23" s="6">
        <f t="shared" si="0"/>
        <v>12709</v>
      </c>
      <c r="F23" s="6">
        <v>13417</v>
      </c>
      <c r="G23" s="6">
        <f t="shared" si="1"/>
        <v>-708</v>
      </c>
    </row>
    <row r="24" spans="1:7" ht="22.5" customHeight="1">
      <c r="A24" s="34" t="s">
        <v>15</v>
      </c>
      <c r="B24" s="35"/>
      <c r="C24" s="6">
        <f>SUM(C19:C23)</f>
        <v>113658</v>
      </c>
      <c r="D24" s="6">
        <f>SUM(D19:D23)</f>
        <v>126726</v>
      </c>
      <c r="E24" s="6">
        <f t="shared" si="0"/>
        <v>240384</v>
      </c>
      <c r="F24" s="6">
        <f>SUM(F19:F23)</f>
        <v>248214</v>
      </c>
      <c r="G24" s="6">
        <f t="shared" si="1"/>
        <v>-7830</v>
      </c>
    </row>
    <row r="25" spans="1:7" ht="22.5" customHeight="1">
      <c r="A25" s="36" t="s">
        <v>18</v>
      </c>
      <c r="B25" s="8" t="s">
        <v>10</v>
      </c>
      <c r="C25" s="6">
        <v>6205</v>
      </c>
      <c r="D25" s="6">
        <v>7368</v>
      </c>
      <c r="E25" s="6">
        <f t="shared" si="0"/>
        <v>13573</v>
      </c>
      <c r="F25" s="6">
        <v>15293</v>
      </c>
      <c r="G25" s="6">
        <f aca="true" t="shared" si="2" ref="G25:G31">E25-F25</f>
        <v>-1720</v>
      </c>
    </row>
    <row r="26" spans="1:7" ht="22.5" customHeight="1">
      <c r="A26" s="36"/>
      <c r="B26" s="8" t="s">
        <v>19</v>
      </c>
      <c r="C26" s="6">
        <f>C25</f>
        <v>6205</v>
      </c>
      <c r="D26" s="6">
        <f>D25</f>
        <v>7368</v>
      </c>
      <c r="E26" s="6">
        <f aca="true" t="shared" si="3" ref="E26:E31">C26+D26</f>
        <v>13573</v>
      </c>
      <c r="F26" s="6">
        <f>F25</f>
        <v>15293</v>
      </c>
      <c r="G26" s="6">
        <f t="shared" si="2"/>
        <v>-1720</v>
      </c>
    </row>
    <row r="27" spans="1:7" ht="22.5" customHeight="1">
      <c r="A27" s="36" t="s">
        <v>20</v>
      </c>
      <c r="B27" s="8" t="s">
        <v>49</v>
      </c>
      <c r="C27" s="6">
        <v>2369</v>
      </c>
      <c r="D27" s="6">
        <v>2502</v>
      </c>
      <c r="E27" s="6">
        <f t="shared" si="3"/>
        <v>4871</v>
      </c>
      <c r="F27" s="6">
        <v>5188</v>
      </c>
      <c r="G27" s="6">
        <f t="shared" si="2"/>
        <v>-317</v>
      </c>
    </row>
    <row r="28" spans="1:7" ht="22.5" customHeight="1">
      <c r="A28" s="36"/>
      <c r="B28" s="8" t="s">
        <v>19</v>
      </c>
      <c r="C28" s="6">
        <f>C27</f>
        <v>2369</v>
      </c>
      <c r="D28" s="6">
        <f>D27</f>
        <v>2502</v>
      </c>
      <c r="E28" s="6">
        <f t="shared" si="3"/>
        <v>4871</v>
      </c>
      <c r="F28" s="6">
        <f>F27</f>
        <v>5188</v>
      </c>
      <c r="G28" s="6">
        <f t="shared" si="2"/>
        <v>-317</v>
      </c>
    </row>
    <row r="29" spans="1:7" ht="22.5" customHeight="1">
      <c r="A29" s="36" t="s">
        <v>21</v>
      </c>
      <c r="B29" s="8" t="s">
        <v>50</v>
      </c>
      <c r="C29" s="6">
        <v>1100</v>
      </c>
      <c r="D29" s="6">
        <v>1241</v>
      </c>
      <c r="E29" s="6">
        <f t="shared" si="3"/>
        <v>2341</v>
      </c>
      <c r="F29" s="6">
        <v>2677</v>
      </c>
      <c r="G29" s="6">
        <f t="shared" si="2"/>
        <v>-336</v>
      </c>
    </row>
    <row r="30" spans="1:7" ht="22.5" customHeight="1">
      <c r="A30" s="36"/>
      <c r="B30" s="8" t="s">
        <v>51</v>
      </c>
      <c r="C30" s="6">
        <v>6097</v>
      </c>
      <c r="D30" s="6">
        <v>6723</v>
      </c>
      <c r="E30" s="6">
        <f t="shared" si="3"/>
        <v>12820</v>
      </c>
      <c r="F30" s="6">
        <v>13244</v>
      </c>
      <c r="G30" s="6">
        <f t="shared" si="2"/>
        <v>-424</v>
      </c>
    </row>
    <row r="31" spans="1:7" ht="22.5" customHeight="1">
      <c r="A31" s="36"/>
      <c r="B31" s="8" t="s">
        <v>52</v>
      </c>
      <c r="C31" s="6">
        <v>4687</v>
      </c>
      <c r="D31" s="6">
        <v>5322</v>
      </c>
      <c r="E31" s="6">
        <f t="shared" si="3"/>
        <v>10009</v>
      </c>
      <c r="F31" s="6">
        <v>10553</v>
      </c>
      <c r="G31" s="6">
        <f t="shared" si="2"/>
        <v>-544</v>
      </c>
    </row>
    <row r="32" spans="1:7" ht="22.5" customHeight="1">
      <c r="A32" s="36"/>
      <c r="B32" s="8" t="s">
        <v>19</v>
      </c>
      <c r="C32" s="6">
        <f>SUM(C29:C31)</f>
        <v>11884</v>
      </c>
      <c r="D32" s="6">
        <f>SUM(D29:D31)</f>
        <v>13286</v>
      </c>
      <c r="E32" s="6">
        <f>C32+D32</f>
        <v>25170</v>
      </c>
      <c r="F32" s="6">
        <f>SUM(F29:F31)</f>
        <v>26474</v>
      </c>
      <c r="G32" s="6">
        <f>E32-F32</f>
        <v>-1304</v>
      </c>
    </row>
    <row r="33" spans="1:7" ht="22.5" customHeight="1">
      <c r="A33" s="34" t="s">
        <v>23</v>
      </c>
      <c r="B33" s="35"/>
      <c r="C33" s="6">
        <f>C26+C28+C32</f>
        <v>20458</v>
      </c>
      <c r="D33" s="6">
        <f>D26+D28+D32</f>
        <v>23156</v>
      </c>
      <c r="E33" s="6">
        <f>C33+D33</f>
        <v>43614</v>
      </c>
      <c r="F33" s="6">
        <f>F26+F28+F32</f>
        <v>46955</v>
      </c>
      <c r="G33" s="6">
        <f>E33-F33</f>
        <v>-3341</v>
      </c>
    </row>
    <row r="34" spans="1:7" ht="22.5" customHeight="1">
      <c r="A34" s="37" t="s">
        <v>22</v>
      </c>
      <c r="B34" s="38"/>
      <c r="C34" s="6">
        <f>C24+C33</f>
        <v>134116</v>
      </c>
      <c r="D34" s="6">
        <f>D24+D33</f>
        <v>149882</v>
      </c>
      <c r="E34" s="6">
        <f>C34+D34</f>
        <v>283998</v>
      </c>
      <c r="F34" s="6">
        <f>F24+F33</f>
        <v>295169</v>
      </c>
      <c r="G34" s="6">
        <f>E34-F34</f>
        <v>-11171</v>
      </c>
    </row>
    <row r="35" spans="1:7" ht="14.25">
      <c r="A35" s="10"/>
      <c r="B35" s="10"/>
      <c r="C35" s="10"/>
      <c r="D35" s="10"/>
      <c r="E35" s="10"/>
      <c r="F35" s="10"/>
      <c r="G35" s="10"/>
    </row>
    <row r="36" spans="1:7" ht="14.25">
      <c r="A36" s="10"/>
      <c r="B36" s="10"/>
      <c r="C36" s="10"/>
      <c r="D36" s="10"/>
      <c r="E36" s="10"/>
      <c r="F36" s="10"/>
      <c r="G36" s="10"/>
    </row>
    <row r="37" spans="1:7" ht="14.25">
      <c r="A37" s="10"/>
      <c r="B37" s="10"/>
      <c r="C37" s="10"/>
      <c r="D37" s="10"/>
      <c r="E37" s="10"/>
      <c r="F37" s="10"/>
      <c r="G37" s="10"/>
    </row>
    <row r="38" spans="1:7" ht="14.25">
      <c r="A38" s="10"/>
      <c r="B38" s="10"/>
      <c r="C38" s="10"/>
      <c r="D38" s="10"/>
      <c r="E38" s="10"/>
      <c r="F38" s="10"/>
      <c r="G38" s="10"/>
    </row>
    <row r="39" spans="1:7" ht="14.25">
      <c r="A39" s="10"/>
      <c r="B39" s="10"/>
      <c r="C39" s="10"/>
      <c r="D39" s="10"/>
      <c r="E39" s="10"/>
      <c r="F39" s="10"/>
      <c r="G39" s="10"/>
    </row>
    <row r="40" spans="1:7" ht="14.25">
      <c r="A40" s="10"/>
      <c r="B40" s="10"/>
      <c r="C40" s="10"/>
      <c r="D40" s="10"/>
      <c r="E40" s="10"/>
      <c r="F40" s="10"/>
      <c r="G40" s="10"/>
    </row>
    <row r="41" spans="1:7" ht="14.25">
      <c r="A41" s="10"/>
      <c r="B41" s="10"/>
      <c r="C41" s="10"/>
      <c r="D41" s="10"/>
      <c r="E41" s="10"/>
      <c r="F41" s="10"/>
      <c r="G41" s="10"/>
    </row>
    <row r="42" spans="1:7" ht="14.25">
      <c r="A42" s="10"/>
      <c r="B42" s="10"/>
      <c r="C42" s="10"/>
      <c r="D42" s="10"/>
      <c r="E42" s="10"/>
      <c r="F42" s="10"/>
      <c r="G42" s="10"/>
    </row>
    <row r="43" spans="1:7" ht="13.5">
      <c r="A43" s="31"/>
      <c r="B43" s="31"/>
      <c r="C43" s="31"/>
      <c r="D43" s="31"/>
      <c r="E43" s="31"/>
      <c r="F43" s="31"/>
      <c r="G43" s="31"/>
    </row>
    <row r="44" spans="1:7" ht="17.25">
      <c r="A44" s="46" t="s">
        <v>41</v>
      </c>
      <c r="B44" s="46"/>
      <c r="C44" s="46"/>
      <c r="D44" s="46"/>
      <c r="E44" s="46"/>
      <c r="F44" s="46"/>
      <c r="G44" s="46"/>
    </row>
    <row r="45" spans="1:7" ht="14.25">
      <c r="A45" s="32"/>
      <c r="B45" s="32"/>
      <c r="C45" s="32"/>
      <c r="D45" s="32"/>
      <c r="E45" s="32"/>
      <c r="F45" s="47" t="s">
        <v>42</v>
      </c>
      <c r="G45" s="48"/>
    </row>
    <row r="46" spans="1:7" ht="14.25">
      <c r="A46" s="4" t="s">
        <v>26</v>
      </c>
      <c r="B46" s="4"/>
      <c r="C46" s="4"/>
      <c r="D46" s="4"/>
      <c r="E46" s="4"/>
      <c r="F46" s="9"/>
      <c r="G46" s="9"/>
    </row>
    <row r="47" spans="1:7" ht="13.5" customHeight="1">
      <c r="A47" s="14"/>
      <c r="B47" s="16"/>
      <c r="C47" s="19"/>
      <c r="D47" s="16"/>
      <c r="E47" s="22"/>
      <c r="F47" s="26" t="s">
        <v>56</v>
      </c>
      <c r="G47" s="24"/>
    </row>
    <row r="48" spans="1:7" ht="13.5" customHeight="1">
      <c r="A48" s="41" t="s">
        <v>11</v>
      </c>
      <c r="B48" s="42"/>
      <c r="C48" s="20" t="s">
        <v>12</v>
      </c>
      <c r="D48" s="17" t="s">
        <v>13</v>
      </c>
      <c r="E48" s="23" t="s">
        <v>39</v>
      </c>
      <c r="F48" s="30" t="s">
        <v>45</v>
      </c>
      <c r="G48" s="25" t="s">
        <v>40</v>
      </c>
    </row>
    <row r="49" spans="1:7" ht="17.25" customHeight="1">
      <c r="A49" s="15"/>
      <c r="B49" s="18"/>
      <c r="C49" s="21"/>
      <c r="D49" s="18"/>
      <c r="E49" s="27" t="s">
        <v>47</v>
      </c>
      <c r="F49" s="28" t="s">
        <v>48</v>
      </c>
      <c r="G49" s="29" t="s">
        <v>46</v>
      </c>
    </row>
    <row r="50" spans="1:7" ht="22.5" customHeight="1">
      <c r="A50" s="34" t="s">
        <v>1</v>
      </c>
      <c r="B50" s="35"/>
      <c r="C50" s="6">
        <v>64645</v>
      </c>
      <c r="D50" s="6">
        <v>72553</v>
      </c>
      <c r="E50" s="6">
        <f>C50+D50</f>
        <v>137198</v>
      </c>
      <c r="F50" s="6">
        <v>140739</v>
      </c>
      <c r="G50" s="6">
        <f>E50-F50</f>
        <v>-3541</v>
      </c>
    </row>
    <row r="51" spans="1:7" ht="22.5" customHeight="1">
      <c r="A51" s="39" t="s">
        <v>30</v>
      </c>
      <c r="B51" s="40"/>
      <c r="C51" s="6">
        <v>2190</v>
      </c>
      <c r="D51" s="6">
        <v>2624</v>
      </c>
      <c r="E51" s="6">
        <f>C51+D51</f>
        <v>4814</v>
      </c>
      <c r="F51" s="6">
        <v>5403</v>
      </c>
      <c r="G51" s="6">
        <f>E51-F51</f>
        <v>-589</v>
      </c>
    </row>
    <row r="52" spans="1:7" ht="22.5" customHeight="1">
      <c r="A52" s="34" t="s">
        <v>2</v>
      </c>
      <c r="B52" s="35"/>
      <c r="C52" s="6">
        <v>18222</v>
      </c>
      <c r="D52" s="6">
        <v>21442</v>
      </c>
      <c r="E52" s="6">
        <f aca="true" t="shared" si="4" ref="E52:E57">C52+D52</f>
        <v>39664</v>
      </c>
      <c r="F52" s="6">
        <v>42888</v>
      </c>
      <c r="G52" s="6">
        <f aca="true" t="shared" si="5" ref="G52:G59">E52-F52</f>
        <v>-3224</v>
      </c>
    </row>
    <row r="53" spans="1:7" ht="22.5" customHeight="1">
      <c r="A53" s="34" t="s">
        <v>9</v>
      </c>
      <c r="B53" s="35"/>
      <c r="C53" s="6">
        <v>9433</v>
      </c>
      <c r="D53" s="6">
        <v>10879</v>
      </c>
      <c r="E53" s="6">
        <f t="shared" si="4"/>
        <v>20312</v>
      </c>
      <c r="F53" s="6">
        <v>22172</v>
      </c>
      <c r="G53" s="6">
        <f t="shared" si="5"/>
        <v>-1860</v>
      </c>
    </row>
    <row r="54" spans="1:7" ht="22.5" customHeight="1">
      <c r="A54" s="37" t="s">
        <v>38</v>
      </c>
      <c r="B54" s="38"/>
      <c r="C54" s="6">
        <v>24210</v>
      </c>
      <c r="D54" s="6">
        <v>27309</v>
      </c>
      <c r="E54" s="6">
        <f t="shared" si="4"/>
        <v>51519</v>
      </c>
      <c r="F54" s="6">
        <v>53340</v>
      </c>
      <c r="G54" s="6">
        <f t="shared" si="5"/>
        <v>-1821</v>
      </c>
    </row>
    <row r="55" spans="1:7" ht="22.5" customHeight="1">
      <c r="A55" s="34" t="s">
        <v>15</v>
      </c>
      <c r="B55" s="35"/>
      <c r="C55" s="6">
        <f>SUM(C50:C54)</f>
        <v>118700</v>
      </c>
      <c r="D55" s="6">
        <f>SUM(D50:D54)</f>
        <v>134807</v>
      </c>
      <c r="E55" s="6">
        <f t="shared" si="4"/>
        <v>253507</v>
      </c>
      <c r="F55" s="6">
        <f>SUM(F50:F54)</f>
        <v>264542</v>
      </c>
      <c r="G55" s="6">
        <f t="shared" si="5"/>
        <v>-11035</v>
      </c>
    </row>
    <row r="56" spans="1:7" ht="22.5" customHeight="1">
      <c r="A56" s="36" t="s">
        <v>28</v>
      </c>
      <c r="B56" s="5" t="s">
        <v>53</v>
      </c>
      <c r="C56" s="6">
        <v>1232</v>
      </c>
      <c r="D56" s="6">
        <v>1549</v>
      </c>
      <c r="E56" s="6">
        <f t="shared" si="4"/>
        <v>2781</v>
      </c>
      <c r="F56" s="6">
        <v>3042</v>
      </c>
      <c r="G56" s="6">
        <f t="shared" si="5"/>
        <v>-261</v>
      </c>
    </row>
    <row r="57" spans="1:7" ht="22.5" customHeight="1">
      <c r="A57" s="36"/>
      <c r="B57" s="5" t="s">
        <v>19</v>
      </c>
      <c r="C57" s="6">
        <f>SUM(C56:C56)</f>
        <v>1232</v>
      </c>
      <c r="D57" s="6">
        <f>SUM(D56:D56)</f>
        <v>1549</v>
      </c>
      <c r="E57" s="6">
        <f t="shared" si="4"/>
        <v>2781</v>
      </c>
      <c r="F57" s="6">
        <f>SUM(F56:F56)</f>
        <v>3042</v>
      </c>
      <c r="G57" s="6">
        <f t="shared" si="5"/>
        <v>-261</v>
      </c>
    </row>
    <row r="58" spans="1:7" ht="22.5" customHeight="1">
      <c r="A58" s="34" t="s">
        <v>23</v>
      </c>
      <c r="B58" s="35"/>
      <c r="C58" s="6">
        <f>C57</f>
        <v>1232</v>
      </c>
      <c r="D58" s="6">
        <f>D57</f>
        <v>1549</v>
      </c>
      <c r="E58" s="6">
        <f>C58+D58</f>
        <v>2781</v>
      </c>
      <c r="F58" s="6">
        <f>F57</f>
        <v>3042</v>
      </c>
      <c r="G58" s="6">
        <f t="shared" si="5"/>
        <v>-261</v>
      </c>
    </row>
    <row r="59" spans="1:7" ht="22.5" customHeight="1">
      <c r="A59" s="37" t="s">
        <v>31</v>
      </c>
      <c r="B59" s="38"/>
      <c r="C59" s="6">
        <f>C55+C58</f>
        <v>119932</v>
      </c>
      <c r="D59" s="6">
        <f>D55+D58</f>
        <v>136356</v>
      </c>
      <c r="E59" s="6">
        <f>C59+D59</f>
        <v>256288</v>
      </c>
      <c r="F59" s="6">
        <f>F55+F58</f>
        <v>267584</v>
      </c>
      <c r="G59" s="6">
        <f t="shared" si="5"/>
        <v>-11296</v>
      </c>
    </row>
    <row r="60" spans="1:7" ht="14.25">
      <c r="A60" s="10"/>
      <c r="B60" s="10"/>
      <c r="C60" s="10"/>
      <c r="D60" s="10"/>
      <c r="E60" s="13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4" t="s">
        <v>32</v>
      </c>
      <c r="B62" s="4"/>
      <c r="C62" s="4"/>
      <c r="D62" s="4"/>
      <c r="E62" s="4"/>
      <c r="F62" s="9"/>
      <c r="G62" s="9"/>
    </row>
    <row r="63" spans="1:7" ht="13.5" customHeight="1">
      <c r="A63" s="14"/>
      <c r="B63" s="16"/>
      <c r="C63" s="19"/>
      <c r="D63" s="16"/>
      <c r="E63" s="22"/>
      <c r="F63" s="26" t="s">
        <v>56</v>
      </c>
      <c r="G63" s="24"/>
    </row>
    <row r="64" spans="1:7" ht="13.5" customHeight="1">
      <c r="A64" s="41" t="s">
        <v>11</v>
      </c>
      <c r="B64" s="42"/>
      <c r="C64" s="20" t="s">
        <v>12</v>
      </c>
      <c r="D64" s="17" t="s">
        <v>13</v>
      </c>
      <c r="E64" s="23" t="s">
        <v>39</v>
      </c>
      <c r="F64" s="30" t="s">
        <v>45</v>
      </c>
      <c r="G64" s="25" t="s">
        <v>40</v>
      </c>
    </row>
    <row r="65" spans="1:7" ht="17.25" customHeight="1">
      <c r="A65" s="15"/>
      <c r="B65" s="18"/>
      <c r="C65" s="21"/>
      <c r="D65" s="18"/>
      <c r="E65" s="27" t="s">
        <v>47</v>
      </c>
      <c r="F65" s="28" t="s">
        <v>48</v>
      </c>
      <c r="G65" s="29" t="s">
        <v>46</v>
      </c>
    </row>
    <row r="66" spans="1:7" ht="22.5" customHeight="1">
      <c r="A66" s="34" t="s">
        <v>0</v>
      </c>
      <c r="B66" s="35"/>
      <c r="C66" s="6">
        <v>99542</v>
      </c>
      <c r="D66" s="6">
        <v>117311</v>
      </c>
      <c r="E66" s="6">
        <f>C66+D66</f>
        <v>216853</v>
      </c>
      <c r="F66" s="6">
        <v>226290</v>
      </c>
      <c r="G66" s="6">
        <f>E66-F66</f>
        <v>-9437</v>
      </c>
    </row>
    <row r="67" spans="1:7" ht="22.5" customHeight="1">
      <c r="A67" s="34" t="s">
        <v>7</v>
      </c>
      <c r="B67" s="35"/>
      <c r="C67" s="6">
        <v>13002</v>
      </c>
      <c r="D67" s="6">
        <v>15456</v>
      </c>
      <c r="E67" s="6">
        <f>C67+D67</f>
        <v>28458</v>
      </c>
      <c r="F67" s="6">
        <v>30542</v>
      </c>
      <c r="G67" s="6">
        <f>E67-F67</f>
        <v>-2084</v>
      </c>
    </row>
    <row r="68" spans="1:7" ht="22.5" customHeight="1">
      <c r="A68" s="34" t="s">
        <v>15</v>
      </c>
      <c r="B68" s="35"/>
      <c r="C68" s="6">
        <f>SUM(C66:C67)</f>
        <v>112544</v>
      </c>
      <c r="D68" s="6">
        <f>SUM(D66:D67)</f>
        <v>132767</v>
      </c>
      <c r="E68" s="6">
        <f>C68+D68</f>
        <v>245311</v>
      </c>
      <c r="F68" s="6">
        <f>SUM(F66:F67)</f>
        <v>256832</v>
      </c>
      <c r="G68" s="6">
        <f>E68-F68</f>
        <v>-11521</v>
      </c>
    </row>
    <row r="69" spans="1:7" ht="22.5" customHeight="1">
      <c r="A69" s="37" t="s">
        <v>33</v>
      </c>
      <c r="B69" s="38"/>
      <c r="C69" s="6">
        <f>C68</f>
        <v>112544</v>
      </c>
      <c r="D69" s="6">
        <f>D68</f>
        <v>132767</v>
      </c>
      <c r="E69" s="6">
        <f>C69+D69</f>
        <v>245311</v>
      </c>
      <c r="F69" s="6">
        <f>F68</f>
        <v>256832</v>
      </c>
      <c r="G69" s="6">
        <f>E69-F69</f>
        <v>-11521</v>
      </c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4" t="s">
        <v>34</v>
      </c>
      <c r="B72" s="4"/>
      <c r="C72" s="4"/>
      <c r="D72" s="4"/>
      <c r="E72" s="4"/>
      <c r="F72" s="9"/>
      <c r="G72" s="9"/>
    </row>
    <row r="73" spans="1:7" ht="22.5" customHeight="1">
      <c r="A73" s="36"/>
      <c r="B73" s="36"/>
      <c r="C73" s="7" t="s">
        <v>35</v>
      </c>
      <c r="D73" s="7" t="s">
        <v>36</v>
      </c>
      <c r="E73" s="7" t="s">
        <v>19</v>
      </c>
      <c r="F73" s="7" t="s">
        <v>37</v>
      </c>
      <c r="G73" s="12"/>
    </row>
    <row r="74" spans="1:7" ht="22.5" customHeight="1">
      <c r="A74" s="43" t="s">
        <v>61</v>
      </c>
      <c r="B74" s="43"/>
      <c r="C74" s="6">
        <f>C12+C34+C59+C69</f>
        <v>537370</v>
      </c>
      <c r="D74" s="6">
        <f>D12+D34+D59+D69</f>
        <v>605647</v>
      </c>
      <c r="E74" s="6">
        <f>C74+D74</f>
        <v>1143017</v>
      </c>
      <c r="F74" s="6">
        <f>E74-E75</f>
        <v>-39176</v>
      </c>
      <c r="G74" s="12"/>
    </row>
    <row r="75" spans="1:7" ht="22.5" customHeight="1">
      <c r="A75" s="43" t="s">
        <v>54</v>
      </c>
      <c r="B75" s="43"/>
      <c r="C75" s="6">
        <v>553715</v>
      </c>
      <c r="D75" s="6">
        <v>628478</v>
      </c>
      <c r="E75" s="6">
        <v>1182193</v>
      </c>
      <c r="F75" s="6"/>
      <c r="G75" s="12"/>
    </row>
  </sheetData>
  <sheetProtection/>
  <mergeCells count="40">
    <mergeCell ref="F3:G3"/>
    <mergeCell ref="A44:G44"/>
    <mergeCell ref="F45:G45"/>
    <mergeCell ref="A64:B64"/>
    <mergeCell ref="A75:B75"/>
    <mergeCell ref="A67:B67"/>
    <mergeCell ref="A68:B68"/>
    <mergeCell ref="A69:B69"/>
    <mergeCell ref="A73:B73"/>
    <mergeCell ref="A66:B66"/>
    <mergeCell ref="A74:B74"/>
    <mergeCell ref="A11:B11"/>
    <mergeCell ref="A59:B59"/>
    <mergeCell ref="A19:B19"/>
    <mergeCell ref="A20:B20"/>
    <mergeCell ref="A23:B23"/>
    <mergeCell ref="A24:B24"/>
    <mergeCell ref="A33:B33"/>
    <mergeCell ref="A21:B21"/>
    <mergeCell ref="A17:B17"/>
    <mergeCell ref="A48:B48"/>
    <mergeCell ref="A25:A26"/>
    <mergeCell ref="A27:A28"/>
    <mergeCell ref="A29:A32"/>
    <mergeCell ref="A8:B8"/>
    <mergeCell ref="A6:B6"/>
    <mergeCell ref="A12:B12"/>
    <mergeCell ref="A22:B22"/>
    <mergeCell ref="A9:B9"/>
    <mergeCell ref="A10:B10"/>
    <mergeCell ref="A2:G2"/>
    <mergeCell ref="A55:B55"/>
    <mergeCell ref="A56:A57"/>
    <mergeCell ref="A58:B58"/>
    <mergeCell ref="A50:B50"/>
    <mergeCell ref="A52:B52"/>
    <mergeCell ref="A53:B53"/>
    <mergeCell ref="A54:B54"/>
    <mergeCell ref="A51:B51"/>
    <mergeCell ref="A34:B34"/>
  </mergeCells>
  <printOptions/>
  <pageMargins left="0.75" right="0.75" top="1" bottom="1" header="0.512" footer="0.51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G75"/>
  <sheetViews>
    <sheetView zoomScalePageLayoutView="0" workbookViewId="0" topLeftCell="A25">
      <selection activeCell="D31" sqref="D31"/>
    </sheetView>
  </sheetViews>
  <sheetFormatPr defaultColWidth="9.00390625" defaultRowHeight="13.5"/>
  <cols>
    <col min="1" max="1" width="4.625" style="0" customWidth="1"/>
    <col min="2" max="2" width="15.625" style="0" customWidth="1"/>
    <col min="3" max="7" width="14.00390625" style="0" customWidth="1"/>
  </cols>
  <sheetData>
    <row r="2" spans="1:7" ht="17.25">
      <c r="A2" s="33" t="s">
        <v>59</v>
      </c>
      <c r="B2" s="33"/>
      <c r="C2" s="33"/>
      <c r="D2" s="33"/>
      <c r="E2" s="33"/>
      <c r="F2" s="33"/>
      <c r="G2" s="33"/>
    </row>
    <row r="3" spans="1:7" ht="14.25">
      <c r="A3" s="2"/>
      <c r="B3" s="2"/>
      <c r="C3" s="2"/>
      <c r="D3" s="2"/>
      <c r="E3" s="2"/>
      <c r="F3" s="44" t="str">
        <f>'選挙人名簿登録者数'!F3</f>
        <v>令和３年１０月１８日現在</v>
      </c>
      <c r="G3" s="45"/>
    </row>
    <row r="4" spans="1:7" ht="14.25">
      <c r="A4" s="4" t="s">
        <v>24</v>
      </c>
      <c r="B4" s="1"/>
      <c r="C4" s="1"/>
      <c r="D4" s="1"/>
      <c r="E4" s="1"/>
      <c r="F4" s="3"/>
      <c r="G4" s="3"/>
    </row>
    <row r="5" spans="1:7" ht="13.5" customHeight="1">
      <c r="A5" s="14"/>
      <c r="B5" s="16"/>
      <c r="C5" s="19"/>
      <c r="D5" s="16"/>
      <c r="E5" s="22"/>
      <c r="F5" s="26" t="s">
        <v>57</v>
      </c>
      <c r="G5" s="24"/>
    </row>
    <row r="6" spans="1:7" ht="14.25">
      <c r="A6" s="41" t="s">
        <v>11</v>
      </c>
      <c r="B6" s="42"/>
      <c r="C6" s="20" t="s">
        <v>12</v>
      </c>
      <c r="D6" s="17" t="s">
        <v>13</v>
      </c>
      <c r="E6" s="23" t="s">
        <v>39</v>
      </c>
      <c r="F6" s="30" t="s">
        <v>45</v>
      </c>
      <c r="G6" s="25" t="s">
        <v>40</v>
      </c>
    </row>
    <row r="7" spans="1:7" ht="17.25" customHeight="1">
      <c r="A7" s="15"/>
      <c r="B7" s="18"/>
      <c r="C7" s="21"/>
      <c r="D7" s="18"/>
      <c r="E7" s="27" t="s">
        <v>47</v>
      </c>
      <c r="F7" s="28" t="s">
        <v>48</v>
      </c>
      <c r="G7" s="29" t="s">
        <v>46</v>
      </c>
    </row>
    <row r="8" spans="1:7" ht="22.5" customHeight="1">
      <c r="A8" s="39" t="s">
        <v>27</v>
      </c>
      <c r="B8" s="40"/>
      <c r="C8" s="6">
        <v>37</v>
      </c>
      <c r="D8" s="6">
        <v>54</v>
      </c>
      <c r="E8" s="6">
        <f>C8+D8</f>
        <v>91</v>
      </c>
      <c r="F8" s="6">
        <v>102</v>
      </c>
      <c r="G8" s="6">
        <f>E8-F8</f>
        <v>-11</v>
      </c>
    </row>
    <row r="9" spans="1:7" ht="22.5" customHeight="1">
      <c r="A9" s="34" t="s">
        <v>3</v>
      </c>
      <c r="B9" s="35"/>
      <c r="C9" s="6">
        <v>17</v>
      </c>
      <c r="D9" s="6">
        <v>31</v>
      </c>
      <c r="E9" s="6">
        <f>C9+D9</f>
        <v>48</v>
      </c>
      <c r="F9" s="6">
        <v>52</v>
      </c>
      <c r="G9" s="6">
        <f>E9-F9</f>
        <v>-4</v>
      </c>
    </row>
    <row r="10" spans="1:7" ht="22.5" customHeight="1">
      <c r="A10" s="39" t="s">
        <v>14</v>
      </c>
      <c r="B10" s="40"/>
      <c r="C10" s="6">
        <v>40</v>
      </c>
      <c r="D10" s="6">
        <v>48</v>
      </c>
      <c r="E10" s="6">
        <f>C10+D10</f>
        <v>88</v>
      </c>
      <c r="F10" s="6">
        <v>92</v>
      </c>
      <c r="G10" s="6">
        <f>E10-F10</f>
        <v>-4</v>
      </c>
    </row>
    <row r="11" spans="1:7" ht="22.5" customHeight="1">
      <c r="A11" s="34" t="s">
        <v>15</v>
      </c>
      <c r="B11" s="35"/>
      <c r="C11" s="6">
        <f>SUM(C8:C10)</f>
        <v>94</v>
      </c>
      <c r="D11" s="6">
        <f>SUM(D8:D10)</f>
        <v>133</v>
      </c>
      <c r="E11" s="6">
        <f>C11+D11</f>
        <v>227</v>
      </c>
      <c r="F11" s="6">
        <f>SUM(F8:F10)</f>
        <v>246</v>
      </c>
      <c r="G11" s="6">
        <f>E11-F11</f>
        <v>-19</v>
      </c>
    </row>
    <row r="12" spans="1:7" ht="22.5" customHeight="1">
      <c r="A12" s="37" t="s">
        <v>16</v>
      </c>
      <c r="B12" s="38"/>
      <c r="C12" s="6">
        <f>C11</f>
        <v>94</v>
      </c>
      <c r="D12" s="6">
        <f>D11</f>
        <v>133</v>
      </c>
      <c r="E12" s="6">
        <f>C12+D12</f>
        <v>227</v>
      </c>
      <c r="F12" s="6">
        <f>F11</f>
        <v>246</v>
      </c>
      <c r="G12" s="6">
        <f>E12-F12</f>
        <v>-19</v>
      </c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 t="s">
        <v>25</v>
      </c>
      <c r="B15" s="4"/>
      <c r="C15" s="4"/>
      <c r="D15" s="4"/>
      <c r="E15" s="4"/>
      <c r="F15" s="9"/>
      <c r="G15" s="9"/>
    </row>
    <row r="16" spans="1:7" ht="13.5" customHeight="1">
      <c r="A16" s="14"/>
      <c r="B16" s="16"/>
      <c r="C16" s="19"/>
      <c r="D16" s="16"/>
      <c r="E16" s="22"/>
      <c r="F16" s="26" t="s">
        <v>57</v>
      </c>
      <c r="G16" s="24"/>
    </row>
    <row r="17" spans="1:7" ht="13.5" customHeight="1">
      <c r="A17" s="41" t="s">
        <v>11</v>
      </c>
      <c r="B17" s="42"/>
      <c r="C17" s="20" t="s">
        <v>12</v>
      </c>
      <c r="D17" s="17" t="s">
        <v>13</v>
      </c>
      <c r="E17" s="23" t="s">
        <v>39</v>
      </c>
      <c r="F17" s="30" t="s">
        <v>45</v>
      </c>
      <c r="G17" s="25" t="s">
        <v>40</v>
      </c>
    </row>
    <row r="18" spans="1:7" ht="17.25" customHeight="1">
      <c r="A18" s="15"/>
      <c r="B18" s="18"/>
      <c r="C18" s="21"/>
      <c r="D18" s="18"/>
      <c r="E18" s="27" t="s">
        <v>47</v>
      </c>
      <c r="F18" s="28" t="s">
        <v>48</v>
      </c>
      <c r="G18" s="29" t="s">
        <v>46</v>
      </c>
    </row>
    <row r="19" spans="1:7" ht="22.5" customHeight="1">
      <c r="A19" s="34" t="s">
        <v>4</v>
      </c>
      <c r="B19" s="35"/>
      <c r="C19" s="6">
        <v>8</v>
      </c>
      <c r="D19" s="6">
        <v>13</v>
      </c>
      <c r="E19" s="6">
        <f>C19+D19</f>
        <v>21</v>
      </c>
      <c r="F19" s="6">
        <v>24</v>
      </c>
      <c r="G19" s="6">
        <f aca="true" t="shared" si="0" ref="G19:G34">E19-F19</f>
        <v>-3</v>
      </c>
    </row>
    <row r="20" spans="1:7" ht="22.5" customHeight="1">
      <c r="A20" s="34" t="s">
        <v>5</v>
      </c>
      <c r="B20" s="35"/>
      <c r="C20" s="6">
        <v>50</v>
      </c>
      <c r="D20" s="6">
        <v>118</v>
      </c>
      <c r="E20" s="6">
        <f aca="true" t="shared" si="1" ref="E20:E34">C20+D20</f>
        <v>168</v>
      </c>
      <c r="F20" s="6">
        <v>179</v>
      </c>
      <c r="G20" s="6">
        <f t="shared" si="0"/>
        <v>-11</v>
      </c>
    </row>
    <row r="21" spans="1:7" ht="22.5" customHeight="1">
      <c r="A21" s="34" t="s">
        <v>6</v>
      </c>
      <c r="B21" s="35"/>
      <c r="C21" s="6">
        <v>7</v>
      </c>
      <c r="D21" s="6">
        <v>18</v>
      </c>
      <c r="E21" s="6">
        <f t="shared" si="1"/>
        <v>25</v>
      </c>
      <c r="F21" s="6">
        <v>27</v>
      </c>
      <c r="G21" s="6">
        <f t="shared" si="0"/>
        <v>-2</v>
      </c>
    </row>
    <row r="22" spans="1:7" ht="22.5" customHeight="1">
      <c r="A22" s="34" t="s">
        <v>8</v>
      </c>
      <c r="B22" s="35"/>
      <c r="C22" s="6">
        <v>9</v>
      </c>
      <c r="D22" s="6">
        <v>16</v>
      </c>
      <c r="E22" s="6">
        <f t="shared" si="1"/>
        <v>25</v>
      </c>
      <c r="F22" s="6">
        <v>28</v>
      </c>
      <c r="G22" s="6">
        <f t="shared" si="0"/>
        <v>-3</v>
      </c>
    </row>
    <row r="23" spans="1:7" ht="22.5" customHeight="1">
      <c r="A23" s="39" t="s">
        <v>17</v>
      </c>
      <c r="B23" s="40"/>
      <c r="C23" s="6">
        <v>4</v>
      </c>
      <c r="D23" s="6">
        <v>3</v>
      </c>
      <c r="E23" s="6">
        <f t="shared" si="1"/>
        <v>7</v>
      </c>
      <c r="F23" s="6">
        <v>5</v>
      </c>
      <c r="G23" s="6">
        <f t="shared" si="0"/>
        <v>2</v>
      </c>
    </row>
    <row r="24" spans="1:7" ht="22.5" customHeight="1">
      <c r="A24" s="34" t="s">
        <v>15</v>
      </c>
      <c r="B24" s="35"/>
      <c r="C24" s="6">
        <f>SUM(C19:C23)</f>
        <v>78</v>
      </c>
      <c r="D24" s="6">
        <f>SUM(D19:D23)</f>
        <v>168</v>
      </c>
      <c r="E24" s="6">
        <f t="shared" si="1"/>
        <v>246</v>
      </c>
      <c r="F24" s="6">
        <f>SUM(F19:F23)</f>
        <v>263</v>
      </c>
      <c r="G24" s="6">
        <f t="shared" si="0"/>
        <v>-17</v>
      </c>
    </row>
    <row r="25" spans="1:7" ht="22.5" customHeight="1">
      <c r="A25" s="36" t="s">
        <v>18</v>
      </c>
      <c r="B25" s="8" t="s">
        <v>10</v>
      </c>
      <c r="C25" s="6">
        <v>13</v>
      </c>
      <c r="D25" s="6">
        <v>12</v>
      </c>
      <c r="E25" s="6">
        <f t="shared" si="1"/>
        <v>25</v>
      </c>
      <c r="F25" s="6">
        <v>30</v>
      </c>
      <c r="G25" s="6">
        <f t="shared" si="0"/>
        <v>-5</v>
      </c>
    </row>
    <row r="26" spans="1:7" ht="22.5" customHeight="1">
      <c r="A26" s="36"/>
      <c r="B26" s="8" t="s">
        <v>19</v>
      </c>
      <c r="C26" s="6">
        <f>C25</f>
        <v>13</v>
      </c>
      <c r="D26" s="6">
        <f>D25</f>
        <v>12</v>
      </c>
      <c r="E26" s="6">
        <f t="shared" si="1"/>
        <v>25</v>
      </c>
      <c r="F26" s="6">
        <f>F25</f>
        <v>30</v>
      </c>
      <c r="G26" s="6">
        <f t="shared" si="0"/>
        <v>-5</v>
      </c>
    </row>
    <row r="27" spans="1:7" ht="22.5" customHeight="1">
      <c r="A27" s="36" t="s">
        <v>20</v>
      </c>
      <c r="B27" s="8" t="s">
        <v>49</v>
      </c>
      <c r="C27" s="6">
        <v>4</v>
      </c>
      <c r="D27" s="6">
        <v>9</v>
      </c>
      <c r="E27" s="6">
        <f t="shared" si="1"/>
        <v>13</v>
      </c>
      <c r="F27" s="6">
        <v>10</v>
      </c>
      <c r="G27" s="6">
        <f t="shared" si="0"/>
        <v>3</v>
      </c>
    </row>
    <row r="28" spans="1:7" ht="22.5" customHeight="1">
      <c r="A28" s="36"/>
      <c r="B28" s="8" t="s">
        <v>19</v>
      </c>
      <c r="C28" s="6">
        <f>C27</f>
        <v>4</v>
      </c>
      <c r="D28" s="6">
        <f>D27</f>
        <v>9</v>
      </c>
      <c r="E28" s="6">
        <f t="shared" si="1"/>
        <v>13</v>
      </c>
      <c r="F28" s="6">
        <f>F27</f>
        <v>10</v>
      </c>
      <c r="G28" s="6">
        <f t="shared" si="0"/>
        <v>3</v>
      </c>
    </row>
    <row r="29" spans="1:7" ht="22.5" customHeight="1">
      <c r="A29" s="36" t="s">
        <v>21</v>
      </c>
      <c r="B29" s="8" t="s">
        <v>50</v>
      </c>
      <c r="C29" s="6">
        <v>1</v>
      </c>
      <c r="D29" s="6">
        <v>4</v>
      </c>
      <c r="E29" s="6">
        <f t="shared" si="1"/>
        <v>5</v>
      </c>
      <c r="F29" s="6">
        <v>5</v>
      </c>
      <c r="G29" s="6">
        <f t="shared" si="0"/>
        <v>0</v>
      </c>
    </row>
    <row r="30" spans="1:7" ht="22.5" customHeight="1">
      <c r="A30" s="36"/>
      <c r="B30" s="8" t="s">
        <v>51</v>
      </c>
      <c r="C30" s="6">
        <v>6</v>
      </c>
      <c r="D30" s="6">
        <v>12</v>
      </c>
      <c r="E30" s="6">
        <f t="shared" si="1"/>
        <v>18</v>
      </c>
      <c r="F30" s="6">
        <v>21</v>
      </c>
      <c r="G30" s="6">
        <f t="shared" si="0"/>
        <v>-3</v>
      </c>
    </row>
    <row r="31" spans="1:7" ht="22.5" customHeight="1">
      <c r="A31" s="36"/>
      <c r="B31" s="8" t="s">
        <v>52</v>
      </c>
      <c r="C31" s="6">
        <v>5</v>
      </c>
      <c r="D31" s="6">
        <v>10</v>
      </c>
      <c r="E31" s="6">
        <f t="shared" si="1"/>
        <v>15</v>
      </c>
      <c r="F31" s="6">
        <v>15</v>
      </c>
      <c r="G31" s="6">
        <f t="shared" si="0"/>
        <v>0</v>
      </c>
    </row>
    <row r="32" spans="1:7" ht="22.5" customHeight="1">
      <c r="A32" s="36"/>
      <c r="B32" s="8" t="s">
        <v>19</v>
      </c>
      <c r="C32" s="6">
        <f>SUM(C29:C31)</f>
        <v>12</v>
      </c>
      <c r="D32" s="6">
        <f>SUM(D29:D31)</f>
        <v>26</v>
      </c>
      <c r="E32" s="6">
        <f t="shared" si="1"/>
        <v>38</v>
      </c>
      <c r="F32" s="6">
        <f>SUM(F29:F31)</f>
        <v>41</v>
      </c>
      <c r="G32" s="6">
        <f t="shared" si="0"/>
        <v>-3</v>
      </c>
    </row>
    <row r="33" spans="1:7" ht="22.5" customHeight="1">
      <c r="A33" s="34" t="s">
        <v>23</v>
      </c>
      <c r="B33" s="35"/>
      <c r="C33" s="6">
        <f>C26+C28+C32</f>
        <v>29</v>
      </c>
      <c r="D33" s="6">
        <f>D26+D28+D32</f>
        <v>47</v>
      </c>
      <c r="E33" s="6">
        <f t="shared" si="1"/>
        <v>76</v>
      </c>
      <c r="F33" s="6">
        <f>F26+F28+F32</f>
        <v>81</v>
      </c>
      <c r="G33" s="6">
        <f t="shared" si="0"/>
        <v>-5</v>
      </c>
    </row>
    <row r="34" spans="1:7" ht="22.5" customHeight="1">
      <c r="A34" s="37" t="s">
        <v>22</v>
      </c>
      <c r="B34" s="38"/>
      <c r="C34" s="6">
        <f>C24+C33</f>
        <v>107</v>
      </c>
      <c r="D34" s="6">
        <f>D24+D33</f>
        <v>215</v>
      </c>
      <c r="E34" s="6">
        <f t="shared" si="1"/>
        <v>322</v>
      </c>
      <c r="F34" s="6">
        <f>F24+F33</f>
        <v>344</v>
      </c>
      <c r="G34" s="6">
        <f t="shared" si="0"/>
        <v>-22</v>
      </c>
    </row>
    <row r="35" spans="1:7" ht="14.25">
      <c r="A35" s="10"/>
      <c r="B35" s="10"/>
      <c r="C35" s="10"/>
      <c r="D35" s="10"/>
      <c r="E35" s="10"/>
      <c r="F35" s="10"/>
      <c r="G35" s="10"/>
    </row>
    <row r="36" spans="1:7" ht="14.25">
      <c r="A36" s="10"/>
      <c r="B36" s="10"/>
      <c r="C36" s="10"/>
      <c r="D36" s="10"/>
      <c r="E36" s="10"/>
      <c r="F36" s="10"/>
      <c r="G36" s="10"/>
    </row>
    <row r="37" spans="1:7" ht="14.25">
      <c r="A37" s="10"/>
      <c r="B37" s="10"/>
      <c r="C37" s="10"/>
      <c r="D37" s="10"/>
      <c r="E37" s="10"/>
      <c r="F37" s="10"/>
      <c r="G37" s="10"/>
    </row>
    <row r="38" spans="1:7" ht="14.25">
      <c r="A38" s="10"/>
      <c r="B38" s="10"/>
      <c r="C38" s="10"/>
      <c r="D38" s="10"/>
      <c r="E38" s="10"/>
      <c r="F38" s="10"/>
      <c r="G38" s="10"/>
    </row>
    <row r="39" spans="1:7" ht="14.25">
      <c r="A39" s="10"/>
      <c r="B39" s="10"/>
      <c r="C39" s="10"/>
      <c r="D39" s="10"/>
      <c r="E39" s="10"/>
      <c r="F39" s="10"/>
      <c r="G39" s="10"/>
    </row>
    <row r="40" spans="1:7" ht="14.25">
      <c r="A40" s="10"/>
      <c r="B40" s="10"/>
      <c r="C40" s="10"/>
      <c r="D40" s="10"/>
      <c r="E40" s="10"/>
      <c r="F40" s="10"/>
      <c r="G40" s="10"/>
    </row>
    <row r="41" spans="1:7" ht="14.25">
      <c r="A41" s="10"/>
      <c r="B41" s="10"/>
      <c r="C41" s="10"/>
      <c r="D41" s="10"/>
      <c r="E41" s="10"/>
      <c r="F41" s="10"/>
      <c r="G41" s="10"/>
    </row>
    <row r="42" spans="1:7" ht="14.25">
      <c r="A42" s="10"/>
      <c r="B42" s="10"/>
      <c r="C42" s="10"/>
      <c r="D42" s="10"/>
      <c r="E42" s="10"/>
      <c r="F42" s="10"/>
      <c r="G42" s="10"/>
    </row>
    <row r="43" spans="1:7" ht="13.5">
      <c r="A43" s="31"/>
      <c r="B43" s="31"/>
      <c r="C43" s="31"/>
      <c r="D43" s="31"/>
      <c r="E43" s="31"/>
      <c r="F43" s="31"/>
      <c r="G43" s="31"/>
    </row>
    <row r="44" spans="1:7" ht="17.25">
      <c r="A44" s="46" t="s">
        <v>43</v>
      </c>
      <c r="B44" s="46"/>
      <c r="C44" s="46"/>
      <c r="D44" s="46"/>
      <c r="E44" s="46"/>
      <c r="F44" s="46"/>
      <c r="G44" s="46"/>
    </row>
    <row r="45" spans="1:7" ht="14.25">
      <c r="A45" s="32"/>
      <c r="B45" s="32"/>
      <c r="C45" s="32"/>
      <c r="D45" s="32"/>
      <c r="E45" s="32"/>
      <c r="F45" s="47" t="s">
        <v>42</v>
      </c>
      <c r="G45" s="48"/>
    </row>
    <row r="46" spans="1:7" ht="14.25">
      <c r="A46" s="4" t="s">
        <v>26</v>
      </c>
      <c r="B46" s="4"/>
      <c r="C46" s="4"/>
      <c r="D46" s="4"/>
      <c r="E46" s="4"/>
      <c r="F46" s="9"/>
      <c r="G46" s="9"/>
    </row>
    <row r="47" spans="1:7" ht="13.5" customHeight="1">
      <c r="A47" s="14"/>
      <c r="B47" s="16"/>
      <c r="C47" s="19"/>
      <c r="D47" s="16"/>
      <c r="E47" s="22"/>
      <c r="F47" s="26" t="s">
        <v>57</v>
      </c>
      <c r="G47" s="24"/>
    </row>
    <row r="48" spans="1:7" ht="13.5" customHeight="1">
      <c r="A48" s="41" t="s">
        <v>11</v>
      </c>
      <c r="B48" s="42"/>
      <c r="C48" s="20" t="s">
        <v>12</v>
      </c>
      <c r="D48" s="17" t="s">
        <v>13</v>
      </c>
      <c r="E48" s="23" t="s">
        <v>39</v>
      </c>
      <c r="F48" s="30" t="s">
        <v>45</v>
      </c>
      <c r="G48" s="25" t="s">
        <v>40</v>
      </c>
    </row>
    <row r="49" spans="1:7" ht="17.25" customHeight="1">
      <c r="A49" s="15"/>
      <c r="B49" s="18"/>
      <c r="C49" s="21"/>
      <c r="D49" s="18"/>
      <c r="E49" s="27" t="s">
        <v>47</v>
      </c>
      <c r="F49" s="28" t="s">
        <v>48</v>
      </c>
      <c r="G49" s="29" t="s">
        <v>46</v>
      </c>
    </row>
    <row r="50" spans="1:7" ht="22.5" customHeight="1">
      <c r="A50" s="34" t="s">
        <v>1</v>
      </c>
      <c r="B50" s="35"/>
      <c r="C50" s="6">
        <v>33</v>
      </c>
      <c r="D50" s="6">
        <v>54</v>
      </c>
      <c r="E50" s="6">
        <f aca="true" t="shared" si="2" ref="E50:E59">C50+D50</f>
        <v>87</v>
      </c>
      <c r="F50" s="6">
        <v>86</v>
      </c>
      <c r="G50" s="6">
        <f aca="true" t="shared" si="3" ref="G50:G59">E50-F50</f>
        <v>1</v>
      </c>
    </row>
    <row r="51" spans="1:7" ht="22.5" customHeight="1">
      <c r="A51" s="39" t="s">
        <v>30</v>
      </c>
      <c r="B51" s="40"/>
      <c r="C51" s="6">
        <v>3</v>
      </c>
      <c r="D51" s="6">
        <v>11</v>
      </c>
      <c r="E51" s="6">
        <f t="shared" si="2"/>
        <v>14</v>
      </c>
      <c r="F51" s="6">
        <v>14</v>
      </c>
      <c r="G51" s="6">
        <f t="shared" si="3"/>
        <v>0</v>
      </c>
    </row>
    <row r="52" spans="1:7" ht="22.5" customHeight="1">
      <c r="A52" s="34" t="s">
        <v>2</v>
      </c>
      <c r="B52" s="35"/>
      <c r="C52" s="6">
        <v>15</v>
      </c>
      <c r="D52" s="6">
        <v>22</v>
      </c>
      <c r="E52" s="6">
        <f t="shared" si="2"/>
        <v>37</v>
      </c>
      <c r="F52" s="6">
        <v>45</v>
      </c>
      <c r="G52" s="6">
        <f t="shared" si="3"/>
        <v>-8</v>
      </c>
    </row>
    <row r="53" spans="1:7" ht="22.5" customHeight="1">
      <c r="A53" s="34" t="s">
        <v>9</v>
      </c>
      <c r="B53" s="35"/>
      <c r="C53" s="6">
        <v>9</v>
      </c>
      <c r="D53" s="6">
        <v>8</v>
      </c>
      <c r="E53" s="6">
        <f t="shared" si="2"/>
        <v>17</v>
      </c>
      <c r="F53" s="6">
        <v>18</v>
      </c>
      <c r="G53" s="6">
        <f t="shared" si="3"/>
        <v>-1</v>
      </c>
    </row>
    <row r="54" spans="1:7" ht="22.5" customHeight="1">
      <c r="A54" s="37" t="s">
        <v>38</v>
      </c>
      <c r="B54" s="38"/>
      <c r="C54" s="6">
        <v>13</v>
      </c>
      <c r="D54" s="6">
        <v>23</v>
      </c>
      <c r="E54" s="6">
        <f t="shared" si="2"/>
        <v>36</v>
      </c>
      <c r="F54" s="6">
        <v>46</v>
      </c>
      <c r="G54" s="6">
        <f t="shared" si="3"/>
        <v>-10</v>
      </c>
    </row>
    <row r="55" spans="1:7" ht="22.5" customHeight="1">
      <c r="A55" s="34" t="s">
        <v>15</v>
      </c>
      <c r="B55" s="35"/>
      <c r="C55" s="6">
        <f>SUM(C50:C54)</f>
        <v>73</v>
      </c>
      <c r="D55" s="6">
        <f>SUM(D50:D54)</f>
        <v>118</v>
      </c>
      <c r="E55" s="6">
        <f t="shared" si="2"/>
        <v>191</v>
      </c>
      <c r="F55" s="6">
        <f>SUM(F50:F54)</f>
        <v>209</v>
      </c>
      <c r="G55" s="6">
        <f t="shared" si="3"/>
        <v>-18</v>
      </c>
    </row>
    <row r="56" spans="1:7" ht="22.5" customHeight="1">
      <c r="A56" s="36" t="s">
        <v>28</v>
      </c>
      <c r="B56" s="5" t="s">
        <v>53</v>
      </c>
      <c r="C56" s="6">
        <v>5</v>
      </c>
      <c r="D56" s="6">
        <v>3</v>
      </c>
      <c r="E56" s="6">
        <f t="shared" si="2"/>
        <v>8</v>
      </c>
      <c r="F56" s="6">
        <v>10</v>
      </c>
      <c r="G56" s="6">
        <f t="shared" si="3"/>
        <v>-2</v>
      </c>
    </row>
    <row r="57" spans="1:7" ht="22.5" customHeight="1">
      <c r="A57" s="36"/>
      <c r="B57" s="5" t="s">
        <v>19</v>
      </c>
      <c r="C57" s="6">
        <f>SUM(C56:C56)</f>
        <v>5</v>
      </c>
      <c r="D57" s="6">
        <f>SUM(D56:D56)</f>
        <v>3</v>
      </c>
      <c r="E57" s="6">
        <f t="shared" si="2"/>
        <v>8</v>
      </c>
      <c r="F57" s="6">
        <f>SUM(F56:F56)</f>
        <v>10</v>
      </c>
      <c r="G57" s="6">
        <f t="shared" si="3"/>
        <v>-2</v>
      </c>
    </row>
    <row r="58" spans="1:7" ht="22.5" customHeight="1">
      <c r="A58" s="34" t="s">
        <v>23</v>
      </c>
      <c r="B58" s="35"/>
      <c r="C58" s="6">
        <f>C57</f>
        <v>5</v>
      </c>
      <c r="D58" s="6">
        <f>D57</f>
        <v>3</v>
      </c>
      <c r="E58" s="6">
        <f t="shared" si="2"/>
        <v>8</v>
      </c>
      <c r="F58" s="6">
        <f>F57</f>
        <v>10</v>
      </c>
      <c r="G58" s="6">
        <f t="shared" si="3"/>
        <v>-2</v>
      </c>
    </row>
    <row r="59" spans="1:7" ht="22.5" customHeight="1">
      <c r="A59" s="37" t="s">
        <v>31</v>
      </c>
      <c r="B59" s="38"/>
      <c r="C59" s="6">
        <f>C55+C58</f>
        <v>78</v>
      </c>
      <c r="D59" s="6">
        <f>D55+D58</f>
        <v>121</v>
      </c>
      <c r="E59" s="6">
        <f t="shared" si="2"/>
        <v>199</v>
      </c>
      <c r="F59" s="6">
        <f>F55+F58</f>
        <v>219</v>
      </c>
      <c r="G59" s="6">
        <f t="shared" si="3"/>
        <v>-20</v>
      </c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4" t="s">
        <v>32</v>
      </c>
      <c r="B62" s="4"/>
      <c r="C62" s="4"/>
      <c r="D62" s="4"/>
      <c r="E62" s="4"/>
      <c r="F62" s="9"/>
      <c r="G62" s="9"/>
    </row>
    <row r="63" spans="1:7" ht="13.5" customHeight="1">
      <c r="A63" s="14"/>
      <c r="B63" s="16"/>
      <c r="C63" s="19"/>
      <c r="D63" s="16"/>
      <c r="E63" s="22"/>
      <c r="F63" s="26" t="s">
        <v>57</v>
      </c>
      <c r="G63" s="24"/>
    </row>
    <row r="64" spans="1:7" ht="13.5" customHeight="1">
      <c r="A64" s="41" t="s">
        <v>11</v>
      </c>
      <c r="B64" s="42"/>
      <c r="C64" s="20" t="s">
        <v>12</v>
      </c>
      <c r="D64" s="17" t="s">
        <v>13</v>
      </c>
      <c r="E64" s="23" t="s">
        <v>39</v>
      </c>
      <c r="F64" s="30" t="s">
        <v>45</v>
      </c>
      <c r="G64" s="25" t="s">
        <v>40</v>
      </c>
    </row>
    <row r="65" spans="1:7" ht="17.25" customHeight="1">
      <c r="A65" s="15"/>
      <c r="B65" s="18"/>
      <c r="C65" s="21"/>
      <c r="D65" s="18"/>
      <c r="E65" s="27" t="s">
        <v>47</v>
      </c>
      <c r="F65" s="28" t="s">
        <v>48</v>
      </c>
      <c r="G65" s="29" t="s">
        <v>46</v>
      </c>
    </row>
    <row r="66" spans="1:7" ht="22.5" customHeight="1">
      <c r="A66" s="34" t="s">
        <v>0</v>
      </c>
      <c r="B66" s="35"/>
      <c r="C66" s="6">
        <v>60</v>
      </c>
      <c r="D66" s="6">
        <v>87</v>
      </c>
      <c r="E66" s="6">
        <f>C66+D66</f>
        <v>147</v>
      </c>
      <c r="F66" s="6">
        <v>157</v>
      </c>
      <c r="G66" s="6">
        <f>E66-F66</f>
        <v>-10</v>
      </c>
    </row>
    <row r="67" spans="1:7" ht="22.5" customHeight="1">
      <c r="A67" s="34" t="s">
        <v>7</v>
      </c>
      <c r="B67" s="35"/>
      <c r="C67" s="6">
        <v>11</v>
      </c>
      <c r="D67" s="6">
        <v>24</v>
      </c>
      <c r="E67" s="6">
        <f>C67+D67</f>
        <v>35</v>
      </c>
      <c r="F67" s="6">
        <v>33</v>
      </c>
      <c r="G67" s="6">
        <f>E67-F67</f>
        <v>2</v>
      </c>
    </row>
    <row r="68" spans="1:7" ht="22.5" customHeight="1">
      <c r="A68" s="34" t="s">
        <v>15</v>
      </c>
      <c r="B68" s="35"/>
      <c r="C68" s="6">
        <f>SUM(C66:C67)</f>
        <v>71</v>
      </c>
      <c r="D68" s="6">
        <f>SUM(D66:D67)</f>
        <v>111</v>
      </c>
      <c r="E68" s="6">
        <f>C68+D68</f>
        <v>182</v>
      </c>
      <c r="F68" s="6">
        <f>SUM(F66:F67)</f>
        <v>190</v>
      </c>
      <c r="G68" s="6">
        <f>E68-F68</f>
        <v>-8</v>
      </c>
    </row>
    <row r="69" spans="1:7" ht="22.5" customHeight="1">
      <c r="A69" s="37" t="s">
        <v>33</v>
      </c>
      <c r="B69" s="38"/>
      <c r="C69" s="6">
        <f>C68</f>
        <v>71</v>
      </c>
      <c r="D69" s="6">
        <f>D68</f>
        <v>111</v>
      </c>
      <c r="E69" s="6">
        <f>C69+D69</f>
        <v>182</v>
      </c>
      <c r="F69" s="6">
        <f>F68</f>
        <v>190</v>
      </c>
      <c r="G69" s="6">
        <f>E69-F69</f>
        <v>-8</v>
      </c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4" t="s">
        <v>34</v>
      </c>
      <c r="B72" s="4"/>
      <c r="C72" s="4"/>
      <c r="D72" s="4"/>
      <c r="E72" s="4"/>
      <c r="F72" s="9"/>
      <c r="G72" s="9"/>
    </row>
    <row r="73" spans="1:7" ht="22.5" customHeight="1">
      <c r="A73" s="36"/>
      <c r="B73" s="36"/>
      <c r="C73" s="7" t="s">
        <v>35</v>
      </c>
      <c r="D73" s="7" t="s">
        <v>36</v>
      </c>
      <c r="E73" s="7" t="s">
        <v>19</v>
      </c>
      <c r="F73" s="7" t="s">
        <v>37</v>
      </c>
      <c r="G73" s="12"/>
    </row>
    <row r="74" spans="1:7" ht="22.5" customHeight="1">
      <c r="A74" s="43" t="s">
        <v>61</v>
      </c>
      <c r="B74" s="43"/>
      <c r="C74" s="6">
        <f>C12+C34+C59+C69</f>
        <v>350</v>
      </c>
      <c r="D74" s="6">
        <f>D12+D34+D59+D69</f>
        <v>580</v>
      </c>
      <c r="E74" s="6">
        <f>C74+D74</f>
        <v>930</v>
      </c>
      <c r="F74" s="6">
        <f>E74-E75</f>
        <v>-69</v>
      </c>
      <c r="G74" s="12"/>
    </row>
    <row r="75" spans="1:7" ht="22.5" customHeight="1">
      <c r="A75" s="43" t="s">
        <v>54</v>
      </c>
      <c r="B75" s="43"/>
      <c r="C75" s="6">
        <v>390</v>
      </c>
      <c r="D75" s="6">
        <v>609</v>
      </c>
      <c r="E75" s="6">
        <f>C75+D75</f>
        <v>999</v>
      </c>
      <c r="F75" s="6"/>
      <c r="G75" s="12"/>
    </row>
  </sheetData>
  <sheetProtection/>
  <mergeCells count="40">
    <mergeCell ref="F3:G3"/>
    <mergeCell ref="A44:G44"/>
    <mergeCell ref="F45:G45"/>
    <mergeCell ref="A64:B64"/>
    <mergeCell ref="A75:B75"/>
    <mergeCell ref="A67:B67"/>
    <mergeCell ref="A68:B68"/>
    <mergeCell ref="A69:B69"/>
    <mergeCell ref="A73:B73"/>
    <mergeCell ref="A66:B66"/>
    <mergeCell ref="A74:B74"/>
    <mergeCell ref="A11:B11"/>
    <mergeCell ref="A59:B59"/>
    <mergeCell ref="A19:B19"/>
    <mergeCell ref="A20:B20"/>
    <mergeCell ref="A23:B23"/>
    <mergeCell ref="A24:B24"/>
    <mergeCell ref="A33:B33"/>
    <mergeCell ref="A21:B21"/>
    <mergeCell ref="A17:B17"/>
    <mergeCell ref="A48:B48"/>
    <mergeCell ref="A25:A26"/>
    <mergeCell ref="A27:A28"/>
    <mergeCell ref="A29:A32"/>
    <mergeCell ref="A8:B8"/>
    <mergeCell ref="A6:B6"/>
    <mergeCell ref="A12:B12"/>
    <mergeCell ref="A22:B22"/>
    <mergeCell ref="A9:B9"/>
    <mergeCell ref="A10:B10"/>
    <mergeCell ref="A2:G2"/>
    <mergeCell ref="A55:B55"/>
    <mergeCell ref="A56:A57"/>
    <mergeCell ref="A58:B58"/>
    <mergeCell ref="A50:B50"/>
    <mergeCell ref="A52:B52"/>
    <mergeCell ref="A53:B53"/>
    <mergeCell ref="A54:B54"/>
    <mergeCell ref="A51:B51"/>
    <mergeCell ref="A34:B3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G76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4.625" style="0" customWidth="1"/>
    <col min="2" max="2" width="15.625" style="0" customWidth="1"/>
    <col min="3" max="7" width="14.00390625" style="0" customWidth="1"/>
  </cols>
  <sheetData>
    <row r="2" spans="1:7" ht="17.25">
      <c r="A2" s="33" t="s">
        <v>58</v>
      </c>
      <c r="B2" s="33"/>
      <c r="C2" s="33"/>
      <c r="D2" s="33"/>
      <c r="E2" s="33"/>
      <c r="F2" s="33"/>
      <c r="G2" s="33"/>
    </row>
    <row r="3" spans="1:7" ht="14.25">
      <c r="A3" s="2"/>
      <c r="B3" s="2"/>
      <c r="C3" s="2"/>
      <c r="D3" s="2"/>
      <c r="E3" s="2"/>
      <c r="F3" s="44" t="str">
        <f>'選挙人名簿登録者数'!F3</f>
        <v>令和３年１０月１８日現在</v>
      </c>
      <c r="G3" s="45"/>
    </row>
    <row r="4" spans="1:7" ht="14.25">
      <c r="A4" s="4" t="s">
        <v>24</v>
      </c>
      <c r="B4" s="1"/>
      <c r="C4" s="1"/>
      <c r="D4" s="1"/>
      <c r="E4" s="1"/>
      <c r="F4" s="3"/>
      <c r="G4" s="3"/>
    </row>
    <row r="5" spans="1:7" ht="13.5" customHeight="1">
      <c r="A5" s="14"/>
      <c r="B5" s="16"/>
      <c r="C5" s="19"/>
      <c r="D5" s="16"/>
      <c r="E5" s="22"/>
      <c r="F5" s="26" t="s">
        <v>57</v>
      </c>
      <c r="G5" s="24"/>
    </row>
    <row r="6" spans="1:7" ht="14.25">
      <c r="A6" s="41" t="s">
        <v>11</v>
      </c>
      <c r="B6" s="42"/>
      <c r="C6" s="20" t="s">
        <v>12</v>
      </c>
      <c r="D6" s="17" t="s">
        <v>13</v>
      </c>
      <c r="E6" s="23" t="s">
        <v>39</v>
      </c>
      <c r="F6" s="30" t="s">
        <v>45</v>
      </c>
      <c r="G6" s="25" t="s">
        <v>40</v>
      </c>
    </row>
    <row r="7" spans="1:7" ht="17.25" customHeight="1">
      <c r="A7" s="15"/>
      <c r="B7" s="18"/>
      <c r="C7" s="21"/>
      <c r="D7" s="18"/>
      <c r="E7" s="27" t="s">
        <v>47</v>
      </c>
      <c r="F7" s="28" t="s">
        <v>48</v>
      </c>
      <c r="G7" s="29" t="s">
        <v>46</v>
      </c>
    </row>
    <row r="8" spans="1:7" ht="22.5" customHeight="1">
      <c r="A8" s="39" t="s">
        <v>27</v>
      </c>
      <c r="B8" s="40"/>
      <c r="C8" s="6">
        <f>'選挙人名簿登録者数'!C8+'在外選挙人名簿登録者数'!C8</f>
        <v>72711</v>
      </c>
      <c r="D8" s="6">
        <f>'選挙人名簿登録者数'!D8+'在外選挙人名簿登録者数'!D8</f>
        <v>81474</v>
      </c>
      <c r="E8" s="6">
        <f>C8+D8</f>
        <v>154185</v>
      </c>
      <c r="F8" s="6">
        <v>155135</v>
      </c>
      <c r="G8" s="6">
        <f>E8-F8</f>
        <v>-950</v>
      </c>
    </row>
    <row r="9" spans="1:7" ht="22.5" customHeight="1">
      <c r="A9" s="34" t="s">
        <v>3</v>
      </c>
      <c r="B9" s="35"/>
      <c r="C9" s="6">
        <f>'選挙人名簿登録者数'!C9+'在外選挙人名簿登録者数'!C9</f>
        <v>46901</v>
      </c>
      <c r="D9" s="6">
        <f>'選挙人名簿登録者数'!D9+'在外選挙人名簿登録者数'!D9</f>
        <v>50323</v>
      </c>
      <c r="E9" s="6">
        <f>C9+D9</f>
        <v>97224</v>
      </c>
      <c r="F9" s="6">
        <v>98449</v>
      </c>
      <c r="G9" s="6">
        <f>E9-F9</f>
        <v>-1225</v>
      </c>
    </row>
    <row r="10" spans="1:7" ht="22.5" customHeight="1">
      <c r="A10" s="39" t="s">
        <v>14</v>
      </c>
      <c r="B10" s="40"/>
      <c r="C10" s="6">
        <f>'選挙人名簿登録者数'!C10+'在外選挙人名簿登録者数'!C10</f>
        <v>51260</v>
      </c>
      <c r="D10" s="6">
        <f>'選挙人名簿登録者数'!D10+'在外選挙人名簿登録者数'!D10</f>
        <v>54978</v>
      </c>
      <c r="E10" s="6">
        <f>C10+D10</f>
        <v>106238</v>
      </c>
      <c r="F10" s="6">
        <v>109270</v>
      </c>
      <c r="G10" s="6">
        <f>E10-F10</f>
        <v>-3032</v>
      </c>
    </row>
    <row r="11" spans="1:7" ht="22.5" customHeight="1">
      <c r="A11" s="34" t="s">
        <v>15</v>
      </c>
      <c r="B11" s="35"/>
      <c r="C11" s="6">
        <f>SUM(C8:C10)</f>
        <v>170872</v>
      </c>
      <c r="D11" s="6">
        <f>SUM(D8:D10)</f>
        <v>186775</v>
      </c>
      <c r="E11" s="6">
        <f>C11+D11</f>
        <v>357647</v>
      </c>
      <c r="F11" s="6">
        <f>SUM(F8:F10)</f>
        <v>362854</v>
      </c>
      <c r="G11" s="6">
        <f>E11-F11</f>
        <v>-5207</v>
      </c>
    </row>
    <row r="12" spans="1:7" ht="22.5" customHeight="1">
      <c r="A12" s="37" t="s">
        <v>16</v>
      </c>
      <c r="B12" s="38"/>
      <c r="C12" s="6">
        <f>C11</f>
        <v>170872</v>
      </c>
      <c r="D12" s="6">
        <f>D11</f>
        <v>186775</v>
      </c>
      <c r="E12" s="6">
        <f>C12+D12</f>
        <v>357647</v>
      </c>
      <c r="F12" s="6">
        <f>F11</f>
        <v>362854</v>
      </c>
      <c r="G12" s="6">
        <f>E12-F12</f>
        <v>-5207</v>
      </c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 t="s">
        <v>25</v>
      </c>
      <c r="B15" s="4"/>
      <c r="C15" s="4"/>
      <c r="D15" s="4"/>
      <c r="E15" s="4"/>
      <c r="F15" s="9"/>
      <c r="G15" s="9"/>
    </row>
    <row r="16" spans="1:7" ht="13.5" customHeight="1">
      <c r="A16" s="14"/>
      <c r="B16" s="16"/>
      <c r="C16" s="19"/>
      <c r="D16" s="16"/>
      <c r="E16" s="22"/>
      <c r="F16" s="26" t="s">
        <v>57</v>
      </c>
      <c r="G16" s="24"/>
    </row>
    <row r="17" spans="1:7" ht="13.5" customHeight="1">
      <c r="A17" s="41" t="s">
        <v>11</v>
      </c>
      <c r="B17" s="42"/>
      <c r="C17" s="20" t="s">
        <v>12</v>
      </c>
      <c r="D17" s="17" t="s">
        <v>13</v>
      </c>
      <c r="E17" s="23" t="s">
        <v>39</v>
      </c>
      <c r="F17" s="30" t="s">
        <v>45</v>
      </c>
      <c r="G17" s="25" t="s">
        <v>40</v>
      </c>
    </row>
    <row r="18" spans="1:7" ht="17.25" customHeight="1">
      <c r="A18" s="15"/>
      <c r="B18" s="18"/>
      <c r="C18" s="21"/>
      <c r="D18" s="18"/>
      <c r="E18" s="27" t="s">
        <v>47</v>
      </c>
      <c r="F18" s="28" t="s">
        <v>48</v>
      </c>
      <c r="G18" s="29" t="s">
        <v>46</v>
      </c>
    </row>
    <row r="19" spans="1:7" ht="22.5" customHeight="1">
      <c r="A19" s="34" t="s">
        <v>4</v>
      </c>
      <c r="B19" s="35"/>
      <c r="C19" s="6">
        <f>'選挙人名簿登録者数'!C19+'在外選挙人名簿登録者数'!C19</f>
        <v>22933</v>
      </c>
      <c r="D19" s="6">
        <f>'選挙人名簿登録者数'!D19+'在外選挙人名簿登録者数'!D19</f>
        <v>24278</v>
      </c>
      <c r="E19" s="6">
        <f aca="true" t="shared" si="0" ref="E19:E34">C19+D19</f>
        <v>47211</v>
      </c>
      <c r="F19" s="6">
        <v>46968</v>
      </c>
      <c r="G19" s="6">
        <f aca="true" t="shared" si="1" ref="G19:G34">E19-F19</f>
        <v>243</v>
      </c>
    </row>
    <row r="20" spans="1:7" ht="22.5" customHeight="1">
      <c r="A20" s="34" t="s">
        <v>5</v>
      </c>
      <c r="B20" s="35"/>
      <c r="C20" s="6">
        <f>'選挙人名簿登録者数'!C20+'在外選挙人名簿登録者数'!C20</f>
        <v>52377</v>
      </c>
      <c r="D20" s="6">
        <f>'選挙人名簿登録者数'!D20+'在外選挙人名簿登録者数'!D20</f>
        <v>58859</v>
      </c>
      <c r="E20" s="6">
        <f t="shared" si="0"/>
        <v>111236</v>
      </c>
      <c r="F20" s="6">
        <v>115917</v>
      </c>
      <c r="G20" s="6">
        <f t="shared" si="1"/>
        <v>-4681</v>
      </c>
    </row>
    <row r="21" spans="1:7" ht="22.5" customHeight="1">
      <c r="A21" s="34" t="s">
        <v>6</v>
      </c>
      <c r="B21" s="35"/>
      <c r="C21" s="6">
        <f>'選挙人名簿登録者数'!C21+'在外選挙人名簿登録者数'!C21</f>
        <v>20165</v>
      </c>
      <c r="D21" s="6">
        <f>'選挙人名簿登録者数'!D21+'在外選挙人名簿登録者数'!D21</f>
        <v>22652</v>
      </c>
      <c r="E21" s="6">
        <f t="shared" si="0"/>
        <v>42817</v>
      </c>
      <c r="F21" s="6">
        <v>44046</v>
      </c>
      <c r="G21" s="6">
        <f t="shared" si="1"/>
        <v>-1229</v>
      </c>
    </row>
    <row r="22" spans="1:7" ht="22.5" customHeight="1">
      <c r="A22" s="34" t="s">
        <v>8</v>
      </c>
      <c r="B22" s="35"/>
      <c r="C22" s="6">
        <f>'選挙人名簿登録者数'!C22+'在外選挙人名簿登録者数'!C22</f>
        <v>12254</v>
      </c>
      <c r="D22" s="6">
        <f>'選挙人名簿登録者数'!D22+'在外選挙人名簿登録者数'!D22</f>
        <v>14396</v>
      </c>
      <c r="E22" s="6">
        <f t="shared" si="0"/>
        <v>26650</v>
      </c>
      <c r="F22" s="6">
        <v>28124</v>
      </c>
      <c r="G22" s="6">
        <f t="shared" si="1"/>
        <v>-1474</v>
      </c>
    </row>
    <row r="23" spans="1:7" ht="22.5" customHeight="1">
      <c r="A23" s="39" t="s">
        <v>17</v>
      </c>
      <c r="B23" s="40"/>
      <c r="C23" s="6">
        <f>'選挙人名簿登録者数'!C23+'在外選挙人名簿登録者数'!C23</f>
        <v>6007</v>
      </c>
      <c r="D23" s="6">
        <f>'選挙人名簿登録者数'!D23+'在外選挙人名簿登録者数'!D23</f>
        <v>6709</v>
      </c>
      <c r="E23" s="6">
        <f t="shared" si="0"/>
        <v>12716</v>
      </c>
      <c r="F23" s="6">
        <v>13422</v>
      </c>
      <c r="G23" s="6">
        <f t="shared" si="1"/>
        <v>-706</v>
      </c>
    </row>
    <row r="24" spans="1:7" ht="22.5" customHeight="1">
      <c r="A24" s="34" t="s">
        <v>15</v>
      </c>
      <c r="B24" s="35"/>
      <c r="C24" s="6">
        <f>SUM(C19:C23)</f>
        <v>113736</v>
      </c>
      <c r="D24" s="6">
        <f>SUM(D19:D23)</f>
        <v>126894</v>
      </c>
      <c r="E24" s="6">
        <f t="shared" si="0"/>
        <v>240630</v>
      </c>
      <c r="F24" s="6">
        <f>SUM(F19:F23)</f>
        <v>248477</v>
      </c>
      <c r="G24" s="6">
        <f t="shared" si="1"/>
        <v>-7847</v>
      </c>
    </row>
    <row r="25" spans="1:7" ht="22.5" customHeight="1">
      <c r="A25" s="36" t="s">
        <v>18</v>
      </c>
      <c r="B25" s="8" t="s">
        <v>10</v>
      </c>
      <c r="C25" s="6">
        <f>'選挙人名簿登録者数'!C25+'在外選挙人名簿登録者数'!C25</f>
        <v>6218</v>
      </c>
      <c r="D25" s="6">
        <f>'選挙人名簿登録者数'!D25+'在外選挙人名簿登録者数'!D25</f>
        <v>7380</v>
      </c>
      <c r="E25" s="6">
        <f t="shared" si="0"/>
        <v>13598</v>
      </c>
      <c r="F25" s="6">
        <v>15323</v>
      </c>
      <c r="G25" s="6">
        <f t="shared" si="1"/>
        <v>-1725</v>
      </c>
    </row>
    <row r="26" spans="1:7" ht="22.5" customHeight="1">
      <c r="A26" s="36"/>
      <c r="B26" s="8" t="s">
        <v>19</v>
      </c>
      <c r="C26" s="6">
        <f>C25</f>
        <v>6218</v>
      </c>
      <c r="D26" s="6">
        <f>D25</f>
        <v>7380</v>
      </c>
      <c r="E26" s="6">
        <f t="shared" si="0"/>
        <v>13598</v>
      </c>
      <c r="F26" s="6">
        <f>F25</f>
        <v>15323</v>
      </c>
      <c r="G26" s="6">
        <f t="shared" si="1"/>
        <v>-1725</v>
      </c>
    </row>
    <row r="27" spans="1:7" ht="22.5" customHeight="1">
      <c r="A27" s="36" t="s">
        <v>20</v>
      </c>
      <c r="B27" s="8" t="s">
        <v>49</v>
      </c>
      <c r="C27" s="6">
        <f>'選挙人名簿登録者数'!C27+'在外選挙人名簿登録者数'!C27</f>
        <v>2373</v>
      </c>
      <c r="D27" s="6">
        <f>'選挙人名簿登録者数'!D27+'在外選挙人名簿登録者数'!D27</f>
        <v>2511</v>
      </c>
      <c r="E27" s="6">
        <f t="shared" si="0"/>
        <v>4884</v>
      </c>
      <c r="F27" s="6">
        <v>5198</v>
      </c>
      <c r="G27" s="6">
        <f t="shared" si="1"/>
        <v>-314</v>
      </c>
    </row>
    <row r="28" spans="1:7" ht="22.5" customHeight="1">
      <c r="A28" s="36"/>
      <c r="B28" s="8" t="s">
        <v>19</v>
      </c>
      <c r="C28" s="6">
        <f>C27</f>
        <v>2373</v>
      </c>
      <c r="D28" s="6">
        <f>D27</f>
        <v>2511</v>
      </c>
      <c r="E28" s="6">
        <f t="shared" si="0"/>
        <v>4884</v>
      </c>
      <c r="F28" s="6">
        <f>F27</f>
        <v>5198</v>
      </c>
      <c r="G28" s="6">
        <f t="shared" si="1"/>
        <v>-314</v>
      </c>
    </row>
    <row r="29" spans="1:7" ht="22.5" customHeight="1">
      <c r="A29" s="36" t="s">
        <v>21</v>
      </c>
      <c r="B29" s="8" t="s">
        <v>50</v>
      </c>
      <c r="C29" s="6">
        <f>'選挙人名簿登録者数'!C29+'在外選挙人名簿登録者数'!C29</f>
        <v>1101</v>
      </c>
      <c r="D29" s="6">
        <f>'選挙人名簿登録者数'!D29+'在外選挙人名簿登録者数'!D29</f>
        <v>1245</v>
      </c>
      <c r="E29" s="6">
        <f t="shared" si="0"/>
        <v>2346</v>
      </c>
      <c r="F29" s="6">
        <v>2682</v>
      </c>
      <c r="G29" s="6">
        <f t="shared" si="1"/>
        <v>-336</v>
      </c>
    </row>
    <row r="30" spans="1:7" ht="22.5" customHeight="1">
      <c r="A30" s="36"/>
      <c r="B30" s="8" t="s">
        <v>51</v>
      </c>
      <c r="C30" s="6">
        <f>'選挙人名簿登録者数'!C30+'在外選挙人名簿登録者数'!C30</f>
        <v>6103</v>
      </c>
      <c r="D30" s="6">
        <f>'選挙人名簿登録者数'!D30+'在外選挙人名簿登録者数'!D30</f>
        <v>6735</v>
      </c>
      <c r="E30" s="6">
        <f t="shared" si="0"/>
        <v>12838</v>
      </c>
      <c r="F30" s="6">
        <v>13265</v>
      </c>
      <c r="G30" s="6">
        <f t="shared" si="1"/>
        <v>-427</v>
      </c>
    </row>
    <row r="31" spans="1:7" ht="22.5" customHeight="1">
      <c r="A31" s="36"/>
      <c r="B31" s="8" t="s">
        <v>52</v>
      </c>
      <c r="C31" s="6">
        <f>'選挙人名簿登録者数'!C31+'在外選挙人名簿登録者数'!C31</f>
        <v>4692</v>
      </c>
      <c r="D31" s="6">
        <f>'選挙人名簿登録者数'!D31+'在外選挙人名簿登録者数'!D31</f>
        <v>5332</v>
      </c>
      <c r="E31" s="6">
        <f t="shared" si="0"/>
        <v>10024</v>
      </c>
      <c r="F31" s="6">
        <v>10568</v>
      </c>
      <c r="G31" s="6">
        <f t="shared" si="1"/>
        <v>-544</v>
      </c>
    </row>
    <row r="32" spans="1:7" ht="22.5" customHeight="1">
      <c r="A32" s="36"/>
      <c r="B32" s="8" t="s">
        <v>19</v>
      </c>
      <c r="C32" s="6">
        <f>SUM(C29:C31)</f>
        <v>11896</v>
      </c>
      <c r="D32" s="6">
        <f>SUM(D29:D31)</f>
        <v>13312</v>
      </c>
      <c r="E32" s="6">
        <f t="shared" si="0"/>
        <v>25208</v>
      </c>
      <c r="F32" s="6">
        <f>SUM(F29:F31)</f>
        <v>26515</v>
      </c>
      <c r="G32" s="6">
        <f t="shared" si="1"/>
        <v>-1307</v>
      </c>
    </row>
    <row r="33" spans="1:7" ht="22.5" customHeight="1">
      <c r="A33" s="34" t="s">
        <v>23</v>
      </c>
      <c r="B33" s="35"/>
      <c r="C33" s="6">
        <f>C26+C28+C32</f>
        <v>20487</v>
      </c>
      <c r="D33" s="6">
        <f>D26+D28+D32</f>
        <v>23203</v>
      </c>
      <c r="E33" s="6">
        <f t="shared" si="0"/>
        <v>43690</v>
      </c>
      <c r="F33" s="6">
        <f>F26+F28+F32</f>
        <v>47036</v>
      </c>
      <c r="G33" s="6">
        <f t="shared" si="1"/>
        <v>-3346</v>
      </c>
    </row>
    <row r="34" spans="1:7" ht="22.5" customHeight="1">
      <c r="A34" s="37" t="s">
        <v>22</v>
      </c>
      <c r="B34" s="38"/>
      <c r="C34" s="6">
        <f>C24+C33</f>
        <v>134223</v>
      </c>
      <c r="D34" s="6">
        <f>D24+D33</f>
        <v>150097</v>
      </c>
      <c r="E34" s="6">
        <f t="shared" si="0"/>
        <v>284320</v>
      </c>
      <c r="F34" s="6">
        <f>F24+F33</f>
        <v>295513</v>
      </c>
      <c r="G34" s="6">
        <f t="shared" si="1"/>
        <v>-11193</v>
      </c>
    </row>
    <row r="35" spans="1:7" ht="14.25">
      <c r="A35" s="10"/>
      <c r="B35" s="10"/>
      <c r="C35" s="10"/>
      <c r="D35" s="10"/>
      <c r="E35" s="10"/>
      <c r="F35" s="10"/>
      <c r="G35" s="10"/>
    </row>
    <row r="36" spans="1:7" ht="14.25">
      <c r="A36" s="10"/>
      <c r="B36" s="10"/>
      <c r="C36" s="10"/>
      <c r="D36" s="10"/>
      <c r="E36" s="10"/>
      <c r="F36" s="10"/>
      <c r="G36" s="10"/>
    </row>
    <row r="37" spans="1:7" ht="14.25">
      <c r="A37" s="10"/>
      <c r="B37" s="10"/>
      <c r="C37" s="10"/>
      <c r="D37" s="10"/>
      <c r="E37" s="10"/>
      <c r="F37" s="10"/>
      <c r="G37" s="10"/>
    </row>
    <row r="38" spans="1:7" ht="14.25">
      <c r="A38" s="10"/>
      <c r="B38" s="10"/>
      <c r="C38" s="10"/>
      <c r="D38" s="10"/>
      <c r="E38" s="10"/>
      <c r="F38" s="10"/>
      <c r="G38" s="10"/>
    </row>
    <row r="39" spans="1:7" ht="14.25">
      <c r="A39" s="10"/>
      <c r="B39" s="10"/>
      <c r="C39" s="10"/>
      <c r="D39" s="10"/>
      <c r="E39" s="10"/>
      <c r="F39" s="10"/>
      <c r="G39" s="10"/>
    </row>
    <row r="40" spans="1:7" ht="14.25">
      <c r="A40" s="10"/>
      <c r="B40" s="10"/>
      <c r="C40" s="10"/>
      <c r="D40" s="10"/>
      <c r="E40" s="10"/>
      <c r="F40" s="10"/>
      <c r="G40" s="10"/>
    </row>
    <row r="41" spans="1:7" ht="14.25">
      <c r="A41" s="10"/>
      <c r="B41" s="10"/>
      <c r="C41" s="10"/>
      <c r="D41" s="10"/>
      <c r="E41" s="10"/>
      <c r="F41" s="10"/>
      <c r="G41" s="10"/>
    </row>
    <row r="42" spans="1:7" ht="14.25">
      <c r="A42" s="10"/>
      <c r="B42" s="10"/>
      <c r="C42" s="10"/>
      <c r="D42" s="10"/>
      <c r="E42" s="10"/>
      <c r="F42" s="10"/>
      <c r="G42" s="10"/>
    </row>
    <row r="43" spans="1:7" ht="14.25">
      <c r="A43" s="10"/>
      <c r="B43" s="10"/>
      <c r="C43" s="10"/>
      <c r="D43" s="10"/>
      <c r="E43" s="10"/>
      <c r="F43" s="10"/>
      <c r="G43" s="10"/>
    </row>
    <row r="44" spans="1:7" ht="13.5">
      <c r="A44" s="31"/>
      <c r="B44" s="31"/>
      <c r="C44" s="31"/>
      <c r="D44" s="31"/>
      <c r="E44" s="31"/>
      <c r="F44" s="31"/>
      <c r="G44" s="31"/>
    </row>
    <row r="45" spans="1:7" ht="17.25">
      <c r="A45" s="46" t="s">
        <v>44</v>
      </c>
      <c r="B45" s="46"/>
      <c r="C45" s="46"/>
      <c r="D45" s="46"/>
      <c r="E45" s="46"/>
      <c r="F45" s="46"/>
      <c r="G45" s="46"/>
    </row>
    <row r="46" spans="1:7" ht="14.25">
      <c r="A46" s="32"/>
      <c r="B46" s="32"/>
      <c r="C46" s="32"/>
      <c r="D46" s="32"/>
      <c r="E46" s="32"/>
      <c r="F46" s="47" t="s">
        <v>42</v>
      </c>
      <c r="G46" s="48"/>
    </row>
    <row r="47" spans="1:7" ht="14.25">
      <c r="A47" s="4" t="s">
        <v>26</v>
      </c>
      <c r="B47" s="4"/>
      <c r="C47" s="4"/>
      <c r="D47" s="4"/>
      <c r="E47" s="4"/>
      <c r="F47" s="9"/>
      <c r="G47" s="9"/>
    </row>
    <row r="48" spans="1:7" ht="13.5" customHeight="1">
      <c r="A48" s="14"/>
      <c r="B48" s="16"/>
      <c r="C48" s="19"/>
      <c r="D48" s="16"/>
      <c r="E48" s="22"/>
      <c r="F48" s="26" t="s">
        <v>57</v>
      </c>
      <c r="G48" s="24"/>
    </row>
    <row r="49" spans="1:7" ht="13.5" customHeight="1">
      <c r="A49" s="41" t="s">
        <v>11</v>
      </c>
      <c r="B49" s="42"/>
      <c r="C49" s="20" t="s">
        <v>12</v>
      </c>
      <c r="D49" s="17" t="s">
        <v>13</v>
      </c>
      <c r="E49" s="23" t="s">
        <v>39</v>
      </c>
      <c r="F49" s="30" t="s">
        <v>45</v>
      </c>
      <c r="G49" s="25" t="s">
        <v>40</v>
      </c>
    </row>
    <row r="50" spans="1:7" ht="17.25" customHeight="1">
      <c r="A50" s="15"/>
      <c r="B50" s="18"/>
      <c r="C50" s="21"/>
      <c r="D50" s="18"/>
      <c r="E50" s="27" t="s">
        <v>47</v>
      </c>
      <c r="F50" s="28" t="s">
        <v>48</v>
      </c>
      <c r="G50" s="29" t="s">
        <v>46</v>
      </c>
    </row>
    <row r="51" spans="1:7" ht="22.5" customHeight="1">
      <c r="A51" s="34" t="s">
        <v>1</v>
      </c>
      <c r="B51" s="35"/>
      <c r="C51" s="6">
        <f>'選挙人名簿登録者数'!C50+'在外選挙人名簿登録者数'!C50</f>
        <v>64678</v>
      </c>
      <c r="D51" s="6">
        <f>'選挙人名簿登録者数'!D50+'在外選挙人名簿登録者数'!D50</f>
        <v>72607</v>
      </c>
      <c r="E51" s="6">
        <f aca="true" t="shared" si="2" ref="E51:E60">C51+D51</f>
        <v>137285</v>
      </c>
      <c r="F51" s="6">
        <v>140825</v>
      </c>
      <c r="G51" s="6">
        <f aca="true" t="shared" si="3" ref="G51:G60">E51-F51</f>
        <v>-3540</v>
      </c>
    </row>
    <row r="52" spans="1:7" ht="22.5" customHeight="1">
      <c r="A52" s="39" t="s">
        <v>30</v>
      </c>
      <c r="B52" s="40"/>
      <c r="C52" s="6">
        <f>'選挙人名簿登録者数'!C51+'在外選挙人名簿登録者数'!C51</f>
        <v>2193</v>
      </c>
      <c r="D52" s="6">
        <f>'選挙人名簿登録者数'!D51+'在外選挙人名簿登録者数'!D51</f>
        <v>2635</v>
      </c>
      <c r="E52" s="6">
        <f t="shared" si="2"/>
        <v>4828</v>
      </c>
      <c r="F52" s="6">
        <v>5417</v>
      </c>
      <c r="G52" s="6">
        <f t="shared" si="3"/>
        <v>-589</v>
      </c>
    </row>
    <row r="53" spans="1:7" ht="22.5" customHeight="1">
      <c r="A53" s="34" t="s">
        <v>2</v>
      </c>
      <c r="B53" s="35"/>
      <c r="C53" s="6">
        <f>'選挙人名簿登録者数'!C52+'在外選挙人名簿登録者数'!C52</f>
        <v>18237</v>
      </c>
      <c r="D53" s="6">
        <f>'選挙人名簿登録者数'!D52+'在外選挙人名簿登録者数'!D52</f>
        <v>21464</v>
      </c>
      <c r="E53" s="6">
        <f t="shared" si="2"/>
        <v>39701</v>
      </c>
      <c r="F53" s="6">
        <v>42933</v>
      </c>
      <c r="G53" s="6">
        <f t="shared" si="3"/>
        <v>-3232</v>
      </c>
    </row>
    <row r="54" spans="1:7" ht="22.5" customHeight="1">
      <c r="A54" s="34" t="s">
        <v>9</v>
      </c>
      <c r="B54" s="35"/>
      <c r="C54" s="6">
        <f>'選挙人名簿登録者数'!C53+'在外選挙人名簿登録者数'!C53</f>
        <v>9442</v>
      </c>
      <c r="D54" s="6">
        <f>'選挙人名簿登録者数'!D53+'在外選挙人名簿登録者数'!D53</f>
        <v>10887</v>
      </c>
      <c r="E54" s="6">
        <f t="shared" si="2"/>
        <v>20329</v>
      </c>
      <c r="F54" s="6">
        <v>22190</v>
      </c>
      <c r="G54" s="6">
        <f t="shared" si="3"/>
        <v>-1861</v>
      </c>
    </row>
    <row r="55" spans="1:7" ht="22.5" customHeight="1">
      <c r="A55" s="37" t="s">
        <v>38</v>
      </c>
      <c r="B55" s="38"/>
      <c r="C55" s="6">
        <f>'選挙人名簿登録者数'!C54+'在外選挙人名簿登録者数'!C54</f>
        <v>24223</v>
      </c>
      <c r="D55" s="6">
        <f>'選挙人名簿登録者数'!D54+'在外選挙人名簿登録者数'!D54</f>
        <v>27332</v>
      </c>
      <c r="E55" s="6">
        <f t="shared" si="2"/>
        <v>51555</v>
      </c>
      <c r="F55" s="6">
        <v>53386</v>
      </c>
      <c r="G55" s="6">
        <f t="shared" si="3"/>
        <v>-1831</v>
      </c>
    </row>
    <row r="56" spans="1:7" ht="22.5" customHeight="1">
      <c r="A56" s="34" t="s">
        <v>15</v>
      </c>
      <c r="B56" s="35"/>
      <c r="C56" s="6">
        <f>SUM(C51:C55)</f>
        <v>118773</v>
      </c>
      <c r="D56" s="6">
        <f>SUM(D51:D55)</f>
        <v>134925</v>
      </c>
      <c r="E56" s="6">
        <f t="shared" si="2"/>
        <v>253698</v>
      </c>
      <c r="F56" s="6">
        <f>SUM(F51:F55)</f>
        <v>264751</v>
      </c>
      <c r="G56" s="6">
        <f t="shared" si="3"/>
        <v>-11053</v>
      </c>
    </row>
    <row r="57" spans="1:7" ht="22.5" customHeight="1">
      <c r="A57" s="36" t="s">
        <v>28</v>
      </c>
      <c r="B57" s="11" t="s">
        <v>29</v>
      </c>
      <c r="C57" s="6">
        <f>'選挙人名簿登録者数'!C56+'在外選挙人名簿登録者数'!C56</f>
        <v>1237</v>
      </c>
      <c r="D57" s="6">
        <f>'選挙人名簿登録者数'!D56+'在外選挙人名簿登録者数'!D56</f>
        <v>1552</v>
      </c>
      <c r="E57" s="6">
        <f t="shared" si="2"/>
        <v>2789</v>
      </c>
      <c r="F57" s="6">
        <v>3052</v>
      </c>
      <c r="G57" s="6">
        <f t="shared" si="3"/>
        <v>-263</v>
      </c>
    </row>
    <row r="58" spans="1:7" ht="22.5" customHeight="1">
      <c r="A58" s="36"/>
      <c r="B58" s="5" t="s">
        <v>19</v>
      </c>
      <c r="C58" s="6">
        <f>SUM(C57:C57)</f>
        <v>1237</v>
      </c>
      <c r="D58" s="6">
        <f>SUM(D57:D57)</f>
        <v>1552</v>
      </c>
      <c r="E58" s="6">
        <f t="shared" si="2"/>
        <v>2789</v>
      </c>
      <c r="F58" s="6">
        <f>SUM(F57:F57)</f>
        <v>3052</v>
      </c>
      <c r="G58" s="6">
        <f t="shared" si="3"/>
        <v>-263</v>
      </c>
    </row>
    <row r="59" spans="1:7" ht="22.5" customHeight="1">
      <c r="A59" s="34" t="s">
        <v>23</v>
      </c>
      <c r="B59" s="35"/>
      <c r="C59" s="6">
        <f>C58</f>
        <v>1237</v>
      </c>
      <c r="D59" s="6">
        <f>D58</f>
        <v>1552</v>
      </c>
      <c r="E59" s="6">
        <f t="shared" si="2"/>
        <v>2789</v>
      </c>
      <c r="F59" s="6">
        <f>F58</f>
        <v>3052</v>
      </c>
      <c r="G59" s="6">
        <f t="shared" si="3"/>
        <v>-263</v>
      </c>
    </row>
    <row r="60" spans="1:7" ht="22.5" customHeight="1">
      <c r="A60" s="37" t="s">
        <v>31</v>
      </c>
      <c r="B60" s="38"/>
      <c r="C60" s="6">
        <f>C56+C59</f>
        <v>120010</v>
      </c>
      <c r="D60" s="6">
        <f>D56+D59</f>
        <v>136477</v>
      </c>
      <c r="E60" s="6">
        <f t="shared" si="2"/>
        <v>256487</v>
      </c>
      <c r="F60" s="6">
        <f>F56+F59</f>
        <v>267803</v>
      </c>
      <c r="G60" s="6">
        <f t="shared" si="3"/>
        <v>-11316</v>
      </c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4" t="s">
        <v>32</v>
      </c>
      <c r="B63" s="4"/>
      <c r="C63" s="4"/>
      <c r="D63" s="4"/>
      <c r="E63" s="4"/>
      <c r="F63" s="9"/>
      <c r="G63" s="9"/>
    </row>
    <row r="64" spans="1:7" ht="13.5" customHeight="1">
      <c r="A64" s="14"/>
      <c r="B64" s="16"/>
      <c r="C64" s="19"/>
      <c r="D64" s="16"/>
      <c r="E64" s="22"/>
      <c r="F64" s="26" t="s">
        <v>57</v>
      </c>
      <c r="G64" s="24"/>
    </row>
    <row r="65" spans="1:7" ht="13.5" customHeight="1">
      <c r="A65" s="41" t="s">
        <v>11</v>
      </c>
      <c r="B65" s="42"/>
      <c r="C65" s="20" t="s">
        <v>12</v>
      </c>
      <c r="D65" s="17" t="s">
        <v>13</v>
      </c>
      <c r="E65" s="23" t="s">
        <v>39</v>
      </c>
      <c r="F65" s="30" t="s">
        <v>45</v>
      </c>
      <c r="G65" s="25" t="s">
        <v>40</v>
      </c>
    </row>
    <row r="66" spans="1:7" ht="17.25" customHeight="1">
      <c r="A66" s="15"/>
      <c r="B66" s="18"/>
      <c r="C66" s="21"/>
      <c r="D66" s="18"/>
      <c r="E66" s="27" t="s">
        <v>47</v>
      </c>
      <c r="F66" s="28" t="s">
        <v>48</v>
      </c>
      <c r="G66" s="29" t="s">
        <v>46</v>
      </c>
    </row>
    <row r="67" spans="1:7" ht="22.5" customHeight="1">
      <c r="A67" s="34" t="s">
        <v>0</v>
      </c>
      <c r="B67" s="35"/>
      <c r="C67" s="6">
        <f>'選挙人名簿登録者数'!C66+'在外選挙人名簿登録者数'!C66</f>
        <v>99602</v>
      </c>
      <c r="D67" s="6">
        <f>'選挙人名簿登録者数'!D66+'在外選挙人名簿登録者数'!D66</f>
        <v>117398</v>
      </c>
      <c r="E67" s="6">
        <f>C67+D67</f>
        <v>217000</v>
      </c>
      <c r="F67" s="6">
        <v>226447</v>
      </c>
      <c r="G67" s="6">
        <f>E67-F67</f>
        <v>-9447</v>
      </c>
    </row>
    <row r="68" spans="1:7" ht="22.5" customHeight="1">
      <c r="A68" s="34" t="s">
        <v>7</v>
      </c>
      <c r="B68" s="35"/>
      <c r="C68" s="6">
        <f>'選挙人名簿登録者数'!C67+'在外選挙人名簿登録者数'!C67</f>
        <v>13013</v>
      </c>
      <c r="D68" s="6">
        <f>'選挙人名簿登録者数'!D67+'在外選挙人名簿登録者数'!D67</f>
        <v>15480</v>
      </c>
      <c r="E68" s="6">
        <f>C68+D68</f>
        <v>28493</v>
      </c>
      <c r="F68" s="6">
        <v>30575</v>
      </c>
      <c r="G68" s="6">
        <f>E68-F68</f>
        <v>-2082</v>
      </c>
    </row>
    <row r="69" spans="1:7" ht="22.5" customHeight="1">
      <c r="A69" s="34" t="s">
        <v>15</v>
      </c>
      <c r="B69" s="35"/>
      <c r="C69" s="6">
        <f>SUM(C67:C68)</f>
        <v>112615</v>
      </c>
      <c r="D69" s="6">
        <f>SUM(D67:D68)</f>
        <v>132878</v>
      </c>
      <c r="E69" s="6">
        <f>C69+D69</f>
        <v>245493</v>
      </c>
      <c r="F69" s="6">
        <f>SUM(F67:F68)</f>
        <v>257022</v>
      </c>
      <c r="G69" s="6">
        <f>E69-F69</f>
        <v>-11529</v>
      </c>
    </row>
    <row r="70" spans="1:7" ht="22.5" customHeight="1">
      <c r="A70" s="37" t="s">
        <v>33</v>
      </c>
      <c r="B70" s="38"/>
      <c r="C70" s="6">
        <f>C69</f>
        <v>112615</v>
      </c>
      <c r="D70" s="6">
        <f>D69</f>
        <v>132878</v>
      </c>
      <c r="E70" s="6">
        <f>C70+D70</f>
        <v>245493</v>
      </c>
      <c r="F70" s="6">
        <f>F69</f>
        <v>257022</v>
      </c>
      <c r="G70" s="6">
        <f>E70-F70</f>
        <v>-11529</v>
      </c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4" t="s">
        <v>34</v>
      </c>
      <c r="B73" s="4"/>
      <c r="C73" s="4"/>
      <c r="D73" s="4"/>
      <c r="E73" s="4"/>
      <c r="F73" s="9"/>
      <c r="G73" s="9"/>
    </row>
    <row r="74" spans="1:7" ht="22.5" customHeight="1">
      <c r="A74" s="36"/>
      <c r="B74" s="36"/>
      <c r="C74" s="7" t="s">
        <v>35</v>
      </c>
      <c r="D74" s="7" t="s">
        <v>36</v>
      </c>
      <c r="E74" s="7" t="s">
        <v>19</v>
      </c>
      <c r="F74" s="7" t="s">
        <v>37</v>
      </c>
      <c r="G74" s="12"/>
    </row>
    <row r="75" spans="1:7" ht="22.5" customHeight="1">
      <c r="A75" s="43" t="s">
        <v>61</v>
      </c>
      <c r="B75" s="43"/>
      <c r="C75" s="6">
        <f>C12+C34+C60+C70</f>
        <v>537720</v>
      </c>
      <c r="D75" s="6">
        <f>D12+D34+D60+D70</f>
        <v>606227</v>
      </c>
      <c r="E75" s="6">
        <f>C75+D75</f>
        <v>1143947</v>
      </c>
      <c r="F75" s="6">
        <f>E75-E76</f>
        <v>-39245</v>
      </c>
      <c r="G75" s="12"/>
    </row>
    <row r="76" spans="1:7" ht="22.5" customHeight="1">
      <c r="A76" s="49" t="s">
        <v>54</v>
      </c>
      <c r="B76" s="50"/>
      <c r="C76" s="6">
        <v>554105</v>
      </c>
      <c r="D76" s="6">
        <v>629087</v>
      </c>
      <c r="E76" s="6">
        <f>C76+D76</f>
        <v>1183192</v>
      </c>
      <c r="F76" s="6"/>
      <c r="G76" s="12"/>
    </row>
  </sheetData>
  <sheetProtection/>
  <mergeCells count="40">
    <mergeCell ref="F3:G3"/>
    <mergeCell ref="A45:G45"/>
    <mergeCell ref="F46:G46"/>
    <mergeCell ref="A65:B65"/>
    <mergeCell ref="A2:G2"/>
    <mergeCell ref="A56:B56"/>
    <mergeCell ref="A57:A58"/>
    <mergeCell ref="A59:B59"/>
    <mergeCell ref="A51:B51"/>
    <mergeCell ref="A53:B53"/>
    <mergeCell ref="A54:B54"/>
    <mergeCell ref="A29:A32"/>
    <mergeCell ref="A55:B55"/>
    <mergeCell ref="A17:B17"/>
    <mergeCell ref="A49:B49"/>
    <mergeCell ref="A12:B12"/>
    <mergeCell ref="A33:B33"/>
    <mergeCell ref="A21:B21"/>
    <mergeCell ref="A22:B22"/>
    <mergeCell ref="A25:A26"/>
    <mergeCell ref="A8:B8"/>
    <mergeCell ref="A6:B6"/>
    <mergeCell ref="A9:B9"/>
    <mergeCell ref="A10:B10"/>
    <mergeCell ref="A11:B11"/>
    <mergeCell ref="A60:B60"/>
    <mergeCell ref="A19:B19"/>
    <mergeCell ref="A20:B20"/>
    <mergeCell ref="A23:B23"/>
    <mergeCell ref="A24:B24"/>
    <mergeCell ref="A27:A28"/>
    <mergeCell ref="A67:B67"/>
    <mergeCell ref="A75:B75"/>
    <mergeCell ref="A76:B76"/>
    <mergeCell ref="A68:B68"/>
    <mergeCell ref="A69:B69"/>
    <mergeCell ref="A70:B70"/>
    <mergeCell ref="A74:B74"/>
    <mergeCell ref="A52:B52"/>
    <mergeCell ref="A34:B34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058550</dc:creator>
  <cp:keywords/>
  <dc:description/>
  <cp:lastModifiedBy>篠原　弘樹</cp:lastModifiedBy>
  <cp:lastPrinted>2021-10-18T06:28:58Z</cp:lastPrinted>
  <dcterms:created xsi:type="dcterms:W3CDTF">2012-07-10T12:10:38Z</dcterms:created>
  <dcterms:modified xsi:type="dcterms:W3CDTF">2021-10-18T07:04:51Z</dcterms:modified>
  <cp:category/>
  <cp:version/>
  <cp:contentType/>
  <cp:contentStatus/>
</cp:coreProperties>
</file>