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2940" activeTab="1"/>
  </bookViews>
  <sheets>
    <sheet name="選挙人名簿" sheetId="1" r:id="rId1"/>
    <sheet name="在外選挙人" sheetId="2" r:id="rId2"/>
    <sheet name="合計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\l" localSheetId="2">'合計'!#REF!</definedName>
    <definedName name="\l" localSheetId="1">'在外選挙人'!#REF!</definedName>
    <definedName name="\l" localSheetId="0">'選挙人名簿'!#REF!</definedName>
    <definedName name="\l">#REF!</definedName>
    <definedName name="\m" localSheetId="2">'合計'!#REF!</definedName>
    <definedName name="\m" localSheetId="1">'在外選挙人'!#REF!</definedName>
    <definedName name="\m" localSheetId="0">'選挙人名簿'!#REF!</definedName>
    <definedName name="\m">#REF!</definedName>
    <definedName name="ERR" localSheetId="2">'合計'!#REF!</definedName>
    <definedName name="ERR" localSheetId="1">'在外選挙人'!#REF!</definedName>
    <definedName name="ERR" localSheetId="0">'選挙人名簿'!#REF!</definedName>
    <definedName name="ERR">#REF!</definedName>
    <definedName name="LOCAL" localSheetId="2">'合計'!#REF!</definedName>
    <definedName name="LOCAL" localSheetId="1">'在外選挙人'!#REF!</definedName>
    <definedName name="LOCAL" localSheetId="0">'選挙人名簿'!#REF!</definedName>
    <definedName name="LOCAL">#REF!</definedName>
    <definedName name="MENU" localSheetId="2">'合計'!#REF!</definedName>
    <definedName name="MENU" localSheetId="1">'在外選挙人'!#REF!</definedName>
    <definedName name="MENU" localSheetId="0">'選挙人名簿'!#REF!</definedName>
    <definedName name="MENU">#REF!</definedName>
    <definedName name="_xlnm.Print_Area" localSheetId="2">'合計'!$A$1:$F$38</definedName>
    <definedName name="_xlnm.Print_Area" localSheetId="1">'在外選挙人'!$A$1:$F$34</definedName>
    <definedName name="_xlnm.Print_Area" localSheetId="0">'選挙人名簿'!$A$1:$F$34</definedName>
    <definedName name="Print_Area_MI" localSheetId="2">'合計'!$A$2:$F$38</definedName>
    <definedName name="Print_Area_MI" localSheetId="1">'在外選挙人'!$A$2:$F$35</definedName>
    <definedName name="Print_Area_MI" localSheetId="0">'選挙人名簿'!$A$2:$F$35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4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E3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C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E4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E3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C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E34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E5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sharedStrings.xml><?xml version="1.0" encoding="utf-8"?>
<sst xmlns="http://schemas.openxmlformats.org/spreadsheetml/2006/main" count="127" uniqueCount="50">
  <si>
    <t>区  分</t>
  </si>
  <si>
    <t>男</t>
  </si>
  <si>
    <t>女</t>
  </si>
  <si>
    <t>計</t>
  </si>
  <si>
    <t>現  在</t>
  </si>
  <si>
    <t>増  減</t>
  </si>
  <si>
    <t>Ａ</t>
  </si>
  <si>
    <t>Ｂ</t>
  </si>
  <si>
    <t>Ａ－Ｂ</t>
  </si>
  <si>
    <t>増      減</t>
  </si>
  <si>
    <t>下　  関 　 市</t>
  </si>
  <si>
    <t>宇 　 部 　 市</t>
  </si>
  <si>
    <t>山 　 口 　 市</t>
  </si>
  <si>
    <t>萩 　　     市</t>
  </si>
  <si>
    <t>防 　 府 　 市</t>
  </si>
  <si>
    <t>下　  松 　 市</t>
  </si>
  <si>
    <t>岩 　 国  　市</t>
  </si>
  <si>
    <t>光  　　    市</t>
  </si>
  <si>
    <t>長　  門 　 市</t>
  </si>
  <si>
    <t>柳 　 井 　 市</t>
  </si>
  <si>
    <t>美 　 祢  　市</t>
  </si>
  <si>
    <t>大 島 郡 計</t>
  </si>
  <si>
    <t>和 　 木 　 町</t>
  </si>
  <si>
    <t>玖 珂 郡 計</t>
  </si>
  <si>
    <t>上　  関 　 町</t>
  </si>
  <si>
    <t>田　布　施　町</t>
  </si>
  <si>
    <t>平 　 生  　町</t>
  </si>
  <si>
    <t>阿 　 武 　 町</t>
  </si>
  <si>
    <t>阿 武 郡 計</t>
  </si>
  <si>
    <t>県        計</t>
  </si>
  <si>
    <t>国 内 選 挙 人</t>
  </si>
  <si>
    <t>在 外 選 挙 人</t>
  </si>
  <si>
    <t>周　　南　　市</t>
  </si>
  <si>
    <t>山陽小野田市</t>
  </si>
  <si>
    <t>周 防 大 島 町</t>
  </si>
  <si>
    <t>熊 毛 郡 計</t>
  </si>
  <si>
    <t>郡       計</t>
  </si>
  <si>
    <t>(１／３)</t>
  </si>
  <si>
    <t>(２／３)</t>
  </si>
  <si>
    <t>(３／３)</t>
  </si>
  <si>
    <t>市  計</t>
  </si>
  <si>
    <t>選挙人名簿登録者及び在外選挙人名簿登録者の合計数</t>
  </si>
  <si>
    <t>令和３年１０月２４日執行　参議院山口選挙区選出議員補欠選挙　選挙人名簿登録者数</t>
  </si>
  <si>
    <t>令和３年１０月６日現在</t>
  </si>
  <si>
    <t>令和３年１０月２４日執行　参議院山口選挙区選出議員補欠選挙　在外選挙人名簿登録者数</t>
  </si>
  <si>
    <t>Ｒ1.7.3</t>
  </si>
  <si>
    <t>R1.7.3現在</t>
  </si>
  <si>
    <t>参議院山口県選挙区選出議員補欠選挙</t>
  </si>
  <si>
    <t>令和３年１０月２４日執行</t>
  </si>
  <si>
    <t>R1.7.3現在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</si>
</sst>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distributed"/>
      <protection/>
    </xf>
    <xf numFmtId="37" fontId="4" fillId="0" borderId="17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37" fontId="4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vertical="top"/>
    </xf>
    <xf numFmtId="0" fontId="5" fillId="0" borderId="19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 quotePrefix="1">
      <alignment horizontal="right"/>
      <protection/>
    </xf>
    <xf numFmtId="0" fontId="4" fillId="0" borderId="11" xfId="0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vertical="top"/>
    </xf>
    <xf numFmtId="37" fontId="4" fillId="0" borderId="17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37" fontId="4" fillId="0" borderId="18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37" fontId="4" fillId="33" borderId="15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 quotePrefix="1">
      <alignment horizontal="right"/>
      <protection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7" fontId="4" fillId="0" borderId="20" xfId="0" applyNumberFormat="1" applyFont="1" applyFill="1" applyBorder="1" applyAlignment="1" applyProtection="1">
      <alignment horizontal="center"/>
      <protection/>
    </xf>
    <xf numFmtId="37" fontId="4" fillId="0" borderId="21" xfId="0" applyNumberFormat="1" applyFont="1" applyFill="1" applyBorder="1" applyAlignment="1" applyProtection="1">
      <alignment horizontal="center"/>
      <protection/>
    </xf>
    <xf numFmtId="37" fontId="4" fillId="0" borderId="22" xfId="0" applyNumberFormat="1" applyFont="1" applyFill="1" applyBorder="1" applyAlignment="1" applyProtection="1">
      <alignment horizontal="center"/>
      <protection/>
    </xf>
    <xf numFmtId="37" fontId="4" fillId="0" borderId="23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I99"/>
  <sheetViews>
    <sheetView showGridLines="0" zoomScalePageLayoutView="0" workbookViewId="0" topLeftCell="A21">
      <selection activeCell="C30" sqref="C30"/>
    </sheetView>
  </sheetViews>
  <sheetFormatPr defaultColWidth="10.66015625" defaultRowHeight="18"/>
  <cols>
    <col min="1" max="6" width="15.66015625" style="0" customWidth="1"/>
  </cols>
  <sheetData>
    <row r="1" ht="21" customHeight="1"/>
    <row r="2" spans="1:6" ht="21" customHeight="1">
      <c r="A2" s="3" t="s">
        <v>42</v>
      </c>
      <c r="B2" s="4"/>
      <c r="C2" s="4"/>
      <c r="D2" s="4"/>
      <c r="E2" s="31"/>
      <c r="F2" s="30"/>
    </row>
    <row r="3" spans="1:6" ht="21" customHeight="1">
      <c r="A3" s="5"/>
      <c r="B3" s="32"/>
      <c r="C3" s="33"/>
      <c r="D3" s="32" t="s">
        <v>43</v>
      </c>
      <c r="E3" s="34"/>
      <c r="F3" s="35" t="s">
        <v>37</v>
      </c>
    </row>
    <row r="4" spans="1:6" ht="21" customHeight="1">
      <c r="A4" s="6"/>
      <c r="B4" s="36"/>
      <c r="C4" s="36"/>
      <c r="D4" s="36"/>
      <c r="E4" s="37" t="s">
        <v>45</v>
      </c>
      <c r="F4" s="38"/>
    </row>
    <row r="5" spans="1:6" ht="21" customHeight="1">
      <c r="A5" s="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40" t="s">
        <v>5</v>
      </c>
    </row>
    <row r="6" spans="1:6" ht="21" customHeight="1">
      <c r="A6" s="11"/>
      <c r="B6" s="24"/>
      <c r="C6" s="24"/>
      <c r="D6" s="25" t="s">
        <v>6</v>
      </c>
      <c r="E6" s="25" t="s">
        <v>7</v>
      </c>
      <c r="F6" s="26" t="s">
        <v>8</v>
      </c>
    </row>
    <row r="7" spans="1:6" ht="21" customHeight="1">
      <c r="A7" s="9" t="s">
        <v>10</v>
      </c>
      <c r="B7" s="19">
        <v>99563</v>
      </c>
      <c r="C7" s="19">
        <v>117364</v>
      </c>
      <c r="D7" s="19">
        <f aca="true" t="shared" si="0" ref="D7:D14">SUM(B7:C7)</f>
        <v>216927</v>
      </c>
      <c r="E7" s="27">
        <v>223602</v>
      </c>
      <c r="F7" s="28">
        <f aca="true" t="shared" si="1" ref="F7:F32">D7-E7</f>
        <v>-6675</v>
      </c>
    </row>
    <row r="8" spans="1:6" ht="21" customHeight="1">
      <c r="A8" s="9" t="s">
        <v>11</v>
      </c>
      <c r="B8" s="19">
        <v>64659</v>
      </c>
      <c r="C8" s="19">
        <v>72577</v>
      </c>
      <c r="D8" s="19">
        <f t="shared" si="0"/>
        <v>137236</v>
      </c>
      <c r="E8" s="27">
        <v>140039</v>
      </c>
      <c r="F8" s="28">
        <f t="shared" si="1"/>
        <v>-2803</v>
      </c>
    </row>
    <row r="9" spans="1:6" ht="21" customHeight="1">
      <c r="A9" s="9" t="s">
        <v>12</v>
      </c>
      <c r="B9" s="19">
        <v>74794</v>
      </c>
      <c r="C9" s="19">
        <v>84022</v>
      </c>
      <c r="D9" s="19">
        <f t="shared" si="0"/>
        <v>158816</v>
      </c>
      <c r="E9" s="27">
        <v>160617</v>
      </c>
      <c r="F9" s="28">
        <f t="shared" si="1"/>
        <v>-1801</v>
      </c>
    </row>
    <row r="10" spans="1:9" ht="21" customHeight="1">
      <c r="A10" s="9" t="s">
        <v>13</v>
      </c>
      <c r="B10" s="19">
        <v>18223</v>
      </c>
      <c r="C10" s="19">
        <v>21450</v>
      </c>
      <c r="D10" s="19">
        <f t="shared" si="0"/>
        <v>39673</v>
      </c>
      <c r="E10" s="27">
        <v>41676</v>
      </c>
      <c r="F10" s="28">
        <f t="shared" si="1"/>
        <v>-2003</v>
      </c>
      <c r="H10" s="2"/>
      <c r="I10" s="2"/>
    </row>
    <row r="11" spans="1:6" ht="21" customHeight="1">
      <c r="A11" s="46" t="s">
        <v>14</v>
      </c>
      <c r="B11" s="19">
        <v>46882</v>
      </c>
      <c r="C11" s="19">
        <v>50299</v>
      </c>
      <c r="D11" s="19">
        <f t="shared" si="0"/>
        <v>97181</v>
      </c>
      <c r="E11" s="27">
        <v>97634</v>
      </c>
      <c r="F11" s="28">
        <f t="shared" si="1"/>
        <v>-453</v>
      </c>
    </row>
    <row r="12" spans="1:6" ht="21" customHeight="1">
      <c r="A12" s="9" t="s">
        <v>15</v>
      </c>
      <c r="B12" s="19">
        <v>22927</v>
      </c>
      <c r="C12" s="19">
        <v>24262</v>
      </c>
      <c r="D12" s="19">
        <f t="shared" si="0"/>
        <v>47189</v>
      </c>
      <c r="E12" s="27">
        <v>47294</v>
      </c>
      <c r="F12" s="28">
        <f t="shared" si="1"/>
        <v>-105</v>
      </c>
    </row>
    <row r="13" spans="1:6" ht="21" customHeight="1">
      <c r="A13" s="9" t="s">
        <v>16</v>
      </c>
      <c r="B13" s="19">
        <v>52422</v>
      </c>
      <c r="C13" s="19">
        <v>58829</v>
      </c>
      <c r="D13" s="19">
        <f t="shared" si="0"/>
        <v>111251</v>
      </c>
      <c r="E13" s="27">
        <v>114683</v>
      </c>
      <c r="F13" s="28">
        <f t="shared" si="1"/>
        <v>-3432</v>
      </c>
    </row>
    <row r="14" spans="1:6" ht="21" customHeight="1">
      <c r="A14" s="9" t="s">
        <v>17</v>
      </c>
      <c r="B14" s="19">
        <v>20161</v>
      </c>
      <c r="C14" s="19">
        <v>22648</v>
      </c>
      <c r="D14" s="19">
        <f t="shared" si="0"/>
        <v>42809</v>
      </c>
      <c r="E14" s="27">
        <v>43642</v>
      </c>
      <c r="F14" s="28">
        <f t="shared" si="1"/>
        <v>-833</v>
      </c>
    </row>
    <row r="15" spans="1:6" ht="21" customHeight="1">
      <c r="A15" s="9" t="s">
        <v>18</v>
      </c>
      <c r="B15" s="19">
        <v>13015</v>
      </c>
      <c r="C15" s="19">
        <v>15462</v>
      </c>
      <c r="D15" s="19">
        <f>SUM(B15:C15)</f>
        <v>28477</v>
      </c>
      <c r="E15" s="27">
        <v>29794</v>
      </c>
      <c r="F15" s="28">
        <f t="shared" si="1"/>
        <v>-1317</v>
      </c>
    </row>
    <row r="16" spans="1:6" ht="21" customHeight="1">
      <c r="A16" s="9" t="s">
        <v>19</v>
      </c>
      <c r="B16" s="19">
        <v>12258</v>
      </c>
      <c r="C16" s="19">
        <v>14381</v>
      </c>
      <c r="D16" s="19">
        <f>SUM(B16:C16)</f>
        <v>26639</v>
      </c>
      <c r="E16" s="27">
        <v>27671</v>
      </c>
      <c r="F16" s="28">
        <f t="shared" si="1"/>
        <v>-1032</v>
      </c>
    </row>
    <row r="17" spans="1:6" ht="21" customHeight="1">
      <c r="A17" s="9" t="s">
        <v>20</v>
      </c>
      <c r="B17" s="19">
        <v>9445</v>
      </c>
      <c r="C17" s="19">
        <v>10891</v>
      </c>
      <c r="D17" s="19">
        <f>SUM(B17:C17)</f>
        <v>20336</v>
      </c>
      <c r="E17" s="27">
        <v>21489</v>
      </c>
      <c r="F17" s="28">
        <f t="shared" si="1"/>
        <v>-1153</v>
      </c>
    </row>
    <row r="18" spans="1:6" ht="21" customHeight="1">
      <c r="A18" s="9" t="s">
        <v>32</v>
      </c>
      <c r="B18" s="19">
        <v>57260</v>
      </c>
      <c r="C18" s="19">
        <v>61669</v>
      </c>
      <c r="D18" s="19">
        <f>SUM(B18:C18)</f>
        <v>118929</v>
      </c>
      <c r="E18" s="27">
        <v>121516</v>
      </c>
      <c r="F18" s="28">
        <f t="shared" si="1"/>
        <v>-2587</v>
      </c>
    </row>
    <row r="19" spans="1:6" ht="21" customHeight="1">
      <c r="A19" s="15" t="s">
        <v>33</v>
      </c>
      <c r="B19" s="19">
        <v>24215</v>
      </c>
      <c r="C19" s="19">
        <v>27314</v>
      </c>
      <c r="D19" s="19">
        <f>SUM(B19:C19)</f>
        <v>51529</v>
      </c>
      <c r="E19" s="27">
        <v>53007</v>
      </c>
      <c r="F19" s="28">
        <f t="shared" si="1"/>
        <v>-1478</v>
      </c>
    </row>
    <row r="20" spans="1:6" ht="21" customHeight="1">
      <c r="A20" s="12" t="s">
        <v>40</v>
      </c>
      <c r="B20" s="19">
        <f>SUM(B7:B19)</f>
        <v>515824</v>
      </c>
      <c r="C20" s="19">
        <f>SUM(C7:C19)</f>
        <v>581168</v>
      </c>
      <c r="D20" s="19">
        <f>SUM(D7:D19)</f>
        <v>1096992</v>
      </c>
      <c r="E20" s="19">
        <v>1122664</v>
      </c>
      <c r="F20" s="28">
        <f t="shared" si="1"/>
        <v>-25672</v>
      </c>
    </row>
    <row r="21" spans="1:6" ht="21" customHeight="1">
      <c r="A21" s="9" t="s">
        <v>34</v>
      </c>
      <c r="B21" s="19">
        <v>6212</v>
      </c>
      <c r="C21" s="19">
        <v>7370</v>
      </c>
      <c r="D21" s="19">
        <f>SUM(B21:C21)</f>
        <v>13582</v>
      </c>
      <c r="E21" s="27">
        <v>14708</v>
      </c>
      <c r="F21" s="28">
        <f t="shared" si="1"/>
        <v>-1126</v>
      </c>
    </row>
    <row r="22" spans="1:6" ht="21" customHeight="1">
      <c r="A22" s="12" t="s">
        <v>21</v>
      </c>
      <c r="B22" s="19">
        <f>SUM(B21)</f>
        <v>6212</v>
      </c>
      <c r="C22" s="19">
        <f>SUM(C21)</f>
        <v>7370</v>
      </c>
      <c r="D22" s="19">
        <f>SUM(D21)</f>
        <v>13582</v>
      </c>
      <c r="E22" s="19">
        <v>14708</v>
      </c>
      <c r="F22" s="28">
        <f t="shared" si="1"/>
        <v>-1126</v>
      </c>
    </row>
    <row r="23" spans="1:6" ht="21" customHeight="1">
      <c r="A23" s="9" t="s">
        <v>22</v>
      </c>
      <c r="B23" s="19">
        <v>2370</v>
      </c>
      <c r="C23" s="19">
        <v>2504</v>
      </c>
      <c r="D23" s="19">
        <f>SUM(B23:C23)</f>
        <v>4874</v>
      </c>
      <c r="E23" s="27">
        <v>5169</v>
      </c>
      <c r="F23" s="28">
        <f t="shared" si="1"/>
        <v>-295</v>
      </c>
    </row>
    <row r="24" spans="1:6" ht="21" customHeight="1">
      <c r="A24" s="12" t="s">
        <v>23</v>
      </c>
      <c r="B24" s="19">
        <f>SUM(B23)</f>
        <v>2370</v>
      </c>
      <c r="C24" s="19">
        <f>SUM(C23)</f>
        <v>2504</v>
      </c>
      <c r="D24" s="19">
        <f>SUM(D23)</f>
        <v>4874</v>
      </c>
      <c r="E24" s="19">
        <v>5169</v>
      </c>
      <c r="F24" s="28">
        <f t="shared" si="1"/>
        <v>-295</v>
      </c>
    </row>
    <row r="25" spans="1:6" ht="21" customHeight="1">
      <c r="A25" s="9" t="s">
        <v>24</v>
      </c>
      <c r="B25" s="19">
        <v>1097</v>
      </c>
      <c r="C25" s="47">
        <v>1244</v>
      </c>
      <c r="D25" s="19">
        <f aca="true" t="shared" si="2" ref="D25:D30">SUM(B25:C25)</f>
        <v>2341</v>
      </c>
      <c r="E25" s="27">
        <v>2549</v>
      </c>
      <c r="F25" s="28">
        <f t="shared" si="1"/>
        <v>-208</v>
      </c>
    </row>
    <row r="26" spans="1:6" ht="21" customHeight="1">
      <c r="A26" s="9" t="s">
        <v>25</v>
      </c>
      <c r="B26" s="19">
        <v>6106</v>
      </c>
      <c r="C26" s="19">
        <v>6720</v>
      </c>
      <c r="D26" s="19">
        <f t="shared" si="2"/>
        <v>12826</v>
      </c>
      <c r="E26" s="27">
        <v>13154</v>
      </c>
      <c r="F26" s="28">
        <f t="shared" si="1"/>
        <v>-328</v>
      </c>
    </row>
    <row r="27" spans="1:6" ht="21" customHeight="1">
      <c r="A27" s="9" t="s">
        <v>26</v>
      </c>
      <c r="B27" s="19">
        <v>4689</v>
      </c>
      <c r="C27" s="19">
        <v>5324</v>
      </c>
      <c r="D27" s="19">
        <f t="shared" si="2"/>
        <v>10013</v>
      </c>
      <c r="E27" s="27">
        <v>10365</v>
      </c>
      <c r="F27" s="28">
        <f t="shared" si="1"/>
        <v>-352</v>
      </c>
    </row>
    <row r="28" spans="1:6" ht="21" customHeight="1">
      <c r="A28" s="12" t="s">
        <v>35</v>
      </c>
      <c r="B28" s="19">
        <f>SUM(B25:B27)</f>
        <v>11892</v>
      </c>
      <c r="C28" s="19">
        <f>SUM(C25:C27)</f>
        <v>13288</v>
      </c>
      <c r="D28" s="19">
        <f t="shared" si="2"/>
        <v>25180</v>
      </c>
      <c r="E28" s="19">
        <v>26068</v>
      </c>
      <c r="F28" s="28">
        <f t="shared" si="1"/>
        <v>-888</v>
      </c>
    </row>
    <row r="29" spans="1:6" ht="21" customHeight="1">
      <c r="A29" s="9" t="s">
        <v>27</v>
      </c>
      <c r="B29" s="19">
        <v>1232</v>
      </c>
      <c r="C29" s="19">
        <v>1548</v>
      </c>
      <c r="D29" s="19">
        <f t="shared" si="2"/>
        <v>2780</v>
      </c>
      <c r="E29" s="27">
        <v>2923</v>
      </c>
      <c r="F29" s="28">
        <f t="shared" si="1"/>
        <v>-143</v>
      </c>
    </row>
    <row r="30" spans="1:6" ht="21" customHeight="1">
      <c r="A30" s="12" t="s">
        <v>28</v>
      </c>
      <c r="B30" s="19">
        <f>SUM(B29)</f>
        <v>1232</v>
      </c>
      <c r="C30" s="19">
        <f>SUM(C29)</f>
        <v>1548</v>
      </c>
      <c r="D30" s="19">
        <f t="shared" si="2"/>
        <v>2780</v>
      </c>
      <c r="E30" s="19">
        <v>2923</v>
      </c>
      <c r="F30" s="28">
        <f t="shared" si="1"/>
        <v>-143</v>
      </c>
    </row>
    <row r="31" spans="1:6" ht="21" customHeight="1">
      <c r="A31" s="12" t="s">
        <v>36</v>
      </c>
      <c r="B31" s="19">
        <f>B22+B24+B28+B30</f>
        <v>21706</v>
      </c>
      <c r="C31" s="19">
        <f>C22+C24+C28+C30</f>
        <v>24710</v>
      </c>
      <c r="D31" s="19">
        <f>D22+D24+D28+D30</f>
        <v>46416</v>
      </c>
      <c r="E31" s="19">
        <v>48868</v>
      </c>
      <c r="F31" s="28">
        <f t="shared" si="1"/>
        <v>-2452</v>
      </c>
    </row>
    <row r="32" spans="1:6" ht="21" customHeight="1">
      <c r="A32" s="12" t="s">
        <v>29</v>
      </c>
      <c r="B32" s="19">
        <f>B20+B31</f>
        <v>537530</v>
      </c>
      <c r="C32" s="19">
        <f>C20+C31</f>
        <v>605878</v>
      </c>
      <c r="D32" s="19">
        <f>D20+D31</f>
        <v>1143408</v>
      </c>
      <c r="E32" s="19">
        <v>1171532</v>
      </c>
      <c r="F32" s="28">
        <f t="shared" si="1"/>
        <v>-28124</v>
      </c>
    </row>
    <row r="33" spans="1:6" ht="21" customHeight="1">
      <c r="A33" s="12" t="s">
        <v>46</v>
      </c>
      <c r="B33" s="27">
        <v>549956</v>
      </c>
      <c r="C33" s="27">
        <v>621576</v>
      </c>
      <c r="D33" s="19">
        <f>B33+C33</f>
        <v>1171532</v>
      </c>
      <c r="E33" s="55"/>
      <c r="F33" s="56"/>
    </row>
    <row r="34" spans="1:6" ht="21" customHeight="1">
      <c r="A34" s="20" t="s">
        <v>9</v>
      </c>
      <c r="B34" s="44">
        <f>B32-B33</f>
        <v>-12426</v>
      </c>
      <c r="C34" s="44">
        <f>C32-C33</f>
        <v>-15698</v>
      </c>
      <c r="D34" s="42">
        <f>D32-D33</f>
        <v>-28124</v>
      </c>
      <c r="E34" s="57"/>
      <c r="F34" s="58"/>
    </row>
    <row r="35" spans="1:6" ht="21" customHeight="1">
      <c r="A35" s="17"/>
      <c r="B35" s="41"/>
      <c r="C35" s="43"/>
      <c r="D35" s="43"/>
      <c r="E35" s="43"/>
      <c r="F35" s="43"/>
    </row>
    <row r="88" spans="1:5" ht="17.25">
      <c r="A88" s="1"/>
      <c r="B88" s="1"/>
      <c r="C88" s="1"/>
      <c r="D88" s="1"/>
      <c r="E88" s="1"/>
    </row>
    <row r="89" ht="17.25">
      <c r="F89" s="1"/>
    </row>
    <row r="90" ht="17.25">
      <c r="F90" s="1"/>
    </row>
    <row r="91" ht="17.25">
      <c r="F91" s="1"/>
    </row>
    <row r="92" ht="17.25">
      <c r="F92" s="1"/>
    </row>
    <row r="93" ht="17.25">
      <c r="F93" s="1"/>
    </row>
    <row r="94" ht="17.25">
      <c r="F94" s="1"/>
    </row>
    <row r="95" ht="17.25">
      <c r="F95" s="1"/>
    </row>
    <row r="96" ht="17.25">
      <c r="F96" s="1"/>
    </row>
    <row r="97" ht="17.25">
      <c r="F97" s="1"/>
    </row>
    <row r="98" ht="17.25">
      <c r="F98" s="1"/>
    </row>
    <row r="99" ht="17.25">
      <c r="F99" s="1"/>
    </row>
  </sheetData>
  <sheetProtection/>
  <mergeCells count="1">
    <mergeCell ref="E33:F3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99"/>
  <sheetViews>
    <sheetView showGridLines="0" tabSelected="1" zoomScalePageLayoutView="0" workbookViewId="0" topLeftCell="A1">
      <selection activeCell="H8" sqref="H8"/>
    </sheetView>
  </sheetViews>
  <sheetFormatPr defaultColWidth="10.66015625" defaultRowHeight="18"/>
  <cols>
    <col min="1" max="6" width="15.66015625" style="0" customWidth="1"/>
  </cols>
  <sheetData>
    <row r="1" spans="2:6" ht="21" customHeight="1">
      <c r="B1" s="29"/>
      <c r="C1" s="29"/>
      <c r="D1" s="29"/>
      <c r="E1" s="29"/>
      <c r="F1" s="29"/>
    </row>
    <row r="2" spans="1:6" ht="21" customHeight="1">
      <c r="A2" s="3" t="s">
        <v>44</v>
      </c>
      <c r="B2" s="4"/>
      <c r="C2" s="4"/>
      <c r="D2" s="4"/>
      <c r="E2" s="31"/>
      <c r="F2" s="30"/>
    </row>
    <row r="3" spans="1:6" ht="21" customHeight="1">
      <c r="A3" s="5"/>
      <c r="B3" s="32"/>
      <c r="C3" s="33"/>
      <c r="D3" s="32" t="s">
        <v>43</v>
      </c>
      <c r="E3" s="34"/>
      <c r="F3" s="35" t="s">
        <v>38</v>
      </c>
    </row>
    <row r="4" spans="1:6" ht="21" customHeight="1">
      <c r="A4" s="6"/>
      <c r="B4" s="36"/>
      <c r="C4" s="36"/>
      <c r="D4" s="36"/>
      <c r="E4" s="37" t="s">
        <v>45</v>
      </c>
      <c r="F4" s="38"/>
    </row>
    <row r="5" spans="1:6" ht="21" customHeight="1">
      <c r="A5" s="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40" t="s">
        <v>5</v>
      </c>
    </row>
    <row r="6" spans="1:6" ht="21" customHeight="1">
      <c r="A6" s="11"/>
      <c r="B6" s="24"/>
      <c r="C6" s="24"/>
      <c r="D6" s="25" t="s">
        <v>6</v>
      </c>
      <c r="E6" s="25" t="s">
        <v>7</v>
      </c>
      <c r="F6" s="26" t="s">
        <v>8</v>
      </c>
    </row>
    <row r="7" spans="1:6" ht="21" customHeight="1">
      <c r="A7" s="9" t="s">
        <v>10</v>
      </c>
      <c r="B7" s="19">
        <v>60</v>
      </c>
      <c r="C7" s="19">
        <v>87</v>
      </c>
      <c r="D7" s="19">
        <f>SUM(B7:C7)</f>
        <v>147</v>
      </c>
      <c r="E7" s="27">
        <v>154</v>
      </c>
      <c r="F7" s="28">
        <f>D7-E7</f>
        <v>-7</v>
      </c>
    </row>
    <row r="8" spans="1:6" ht="21" customHeight="1">
      <c r="A8" s="9" t="s">
        <v>11</v>
      </c>
      <c r="B8" s="19">
        <v>33</v>
      </c>
      <c r="C8" s="19">
        <v>53</v>
      </c>
      <c r="D8" s="19">
        <f aca="true" t="shared" si="0" ref="D8:D30">SUM(B8:C8)</f>
        <v>86</v>
      </c>
      <c r="E8" s="27">
        <v>89</v>
      </c>
      <c r="F8" s="28">
        <f aca="true" t="shared" si="1" ref="F8:F32">D8-E8</f>
        <v>-3</v>
      </c>
    </row>
    <row r="9" spans="1:6" ht="21" customHeight="1">
      <c r="A9" s="9" t="s">
        <v>12</v>
      </c>
      <c r="B9" s="19">
        <v>40</v>
      </c>
      <c r="C9" s="19">
        <v>65</v>
      </c>
      <c r="D9" s="19">
        <f t="shared" si="0"/>
        <v>105</v>
      </c>
      <c r="E9" s="27">
        <v>117</v>
      </c>
      <c r="F9" s="28">
        <f t="shared" si="1"/>
        <v>-12</v>
      </c>
    </row>
    <row r="10" spans="1:9" ht="21" customHeight="1">
      <c r="A10" s="9" t="s">
        <v>13</v>
      </c>
      <c r="B10" s="19">
        <v>15</v>
      </c>
      <c r="C10" s="19">
        <v>22</v>
      </c>
      <c r="D10" s="19">
        <f t="shared" si="0"/>
        <v>37</v>
      </c>
      <c r="E10" s="27">
        <v>42</v>
      </c>
      <c r="F10" s="28">
        <f t="shared" si="1"/>
        <v>-5</v>
      </c>
      <c r="H10" s="2"/>
      <c r="I10" s="2"/>
    </row>
    <row r="11" spans="1:6" ht="21" customHeight="1">
      <c r="A11" s="9" t="s">
        <v>14</v>
      </c>
      <c r="B11" s="19">
        <v>17</v>
      </c>
      <c r="C11" s="19">
        <v>31</v>
      </c>
      <c r="D11" s="19">
        <f t="shared" si="0"/>
        <v>48</v>
      </c>
      <c r="E11" s="27">
        <v>51</v>
      </c>
      <c r="F11" s="28">
        <f t="shared" si="1"/>
        <v>-3</v>
      </c>
    </row>
    <row r="12" spans="1:6" ht="21" customHeight="1">
      <c r="A12" s="9" t="s">
        <v>15</v>
      </c>
      <c r="B12" s="19">
        <v>8</v>
      </c>
      <c r="C12" s="19">
        <v>13</v>
      </c>
      <c r="D12" s="19">
        <f t="shared" si="0"/>
        <v>21</v>
      </c>
      <c r="E12" s="27">
        <v>24</v>
      </c>
      <c r="F12" s="28">
        <f t="shared" si="1"/>
        <v>-3</v>
      </c>
    </row>
    <row r="13" spans="1:6" ht="21" customHeight="1">
      <c r="A13" s="9" t="s">
        <v>16</v>
      </c>
      <c r="B13" s="19">
        <v>49</v>
      </c>
      <c r="C13" s="19">
        <v>118</v>
      </c>
      <c r="D13" s="19">
        <f t="shared" si="0"/>
        <v>167</v>
      </c>
      <c r="E13" s="27">
        <v>172</v>
      </c>
      <c r="F13" s="28">
        <f t="shared" si="1"/>
        <v>-5</v>
      </c>
    </row>
    <row r="14" spans="1:6" ht="21" customHeight="1">
      <c r="A14" s="9" t="s">
        <v>17</v>
      </c>
      <c r="B14" s="19">
        <v>7</v>
      </c>
      <c r="C14" s="19">
        <v>18</v>
      </c>
      <c r="D14" s="19">
        <f t="shared" si="0"/>
        <v>25</v>
      </c>
      <c r="E14" s="27">
        <v>25</v>
      </c>
      <c r="F14" s="28">
        <f t="shared" si="1"/>
        <v>0</v>
      </c>
    </row>
    <row r="15" spans="1:6" ht="21" customHeight="1">
      <c r="A15" s="9" t="s">
        <v>18</v>
      </c>
      <c r="B15" s="19">
        <v>11</v>
      </c>
      <c r="C15" s="19">
        <v>24</v>
      </c>
      <c r="D15" s="19">
        <f>SUM(B15:C15)</f>
        <v>35</v>
      </c>
      <c r="E15" s="27">
        <v>34</v>
      </c>
      <c r="F15" s="28">
        <f t="shared" si="1"/>
        <v>1</v>
      </c>
    </row>
    <row r="16" spans="1:6" ht="21" customHeight="1">
      <c r="A16" s="9" t="s">
        <v>19</v>
      </c>
      <c r="B16" s="19">
        <v>9</v>
      </c>
      <c r="C16" s="19">
        <v>15</v>
      </c>
      <c r="D16" s="19">
        <f t="shared" si="0"/>
        <v>24</v>
      </c>
      <c r="E16" s="27">
        <v>24</v>
      </c>
      <c r="F16" s="28">
        <f t="shared" si="1"/>
        <v>0</v>
      </c>
    </row>
    <row r="17" spans="1:6" ht="21" customHeight="1">
      <c r="A17" s="9" t="s">
        <v>20</v>
      </c>
      <c r="B17" s="19">
        <v>9</v>
      </c>
      <c r="C17" s="19">
        <v>8</v>
      </c>
      <c r="D17" s="19">
        <f t="shared" si="0"/>
        <v>17</v>
      </c>
      <c r="E17" s="27">
        <v>16</v>
      </c>
      <c r="F17" s="28">
        <f t="shared" si="1"/>
        <v>1</v>
      </c>
    </row>
    <row r="18" spans="1:6" ht="21" customHeight="1">
      <c r="A18" s="9" t="s">
        <v>32</v>
      </c>
      <c r="B18" s="19">
        <v>44</v>
      </c>
      <c r="C18" s="19">
        <v>51</v>
      </c>
      <c r="D18" s="19">
        <f t="shared" si="0"/>
        <v>95</v>
      </c>
      <c r="E18" s="27">
        <v>98</v>
      </c>
      <c r="F18" s="28">
        <f t="shared" si="1"/>
        <v>-3</v>
      </c>
    </row>
    <row r="19" spans="1:6" ht="21" customHeight="1">
      <c r="A19" s="15" t="s">
        <v>33</v>
      </c>
      <c r="B19" s="19">
        <v>13</v>
      </c>
      <c r="C19" s="19">
        <v>24</v>
      </c>
      <c r="D19" s="19">
        <f t="shared" si="0"/>
        <v>37</v>
      </c>
      <c r="E19" s="27">
        <v>42</v>
      </c>
      <c r="F19" s="28">
        <f t="shared" si="1"/>
        <v>-5</v>
      </c>
    </row>
    <row r="20" spans="1:6" ht="21" customHeight="1">
      <c r="A20" s="12" t="s">
        <v>40</v>
      </c>
      <c r="B20" s="19">
        <f>SUM(B7:B19)</f>
        <v>315</v>
      </c>
      <c r="C20" s="19">
        <f>SUM(C7:C19)</f>
        <v>529</v>
      </c>
      <c r="D20" s="19">
        <f>SUM(D7:D19)</f>
        <v>844</v>
      </c>
      <c r="E20" s="19">
        <f>SUM(E7:E19)</f>
        <v>888</v>
      </c>
      <c r="F20" s="28">
        <f t="shared" si="1"/>
        <v>-44</v>
      </c>
    </row>
    <row r="21" spans="1:6" ht="21" customHeight="1">
      <c r="A21" s="9" t="s">
        <v>34</v>
      </c>
      <c r="B21" s="19">
        <v>13</v>
      </c>
      <c r="C21" s="19">
        <v>12</v>
      </c>
      <c r="D21" s="19">
        <f>SUM(B21:C21)</f>
        <v>25</v>
      </c>
      <c r="E21" s="27">
        <v>25</v>
      </c>
      <c r="F21" s="28">
        <f t="shared" si="1"/>
        <v>0</v>
      </c>
    </row>
    <row r="22" spans="1:6" ht="21" customHeight="1">
      <c r="A22" s="12" t="s">
        <v>21</v>
      </c>
      <c r="B22" s="19">
        <f>SUM(B21)</f>
        <v>13</v>
      </c>
      <c r="C22" s="19">
        <f>SUM(C21)</f>
        <v>12</v>
      </c>
      <c r="D22" s="19">
        <f>SUM(D21)</f>
        <v>25</v>
      </c>
      <c r="E22" s="19">
        <f>SUM(E21)</f>
        <v>25</v>
      </c>
      <c r="F22" s="28">
        <f t="shared" si="1"/>
        <v>0</v>
      </c>
    </row>
    <row r="23" spans="1:6" ht="21" customHeight="1">
      <c r="A23" s="9" t="s">
        <v>22</v>
      </c>
      <c r="B23" s="19">
        <v>4</v>
      </c>
      <c r="C23" s="19">
        <v>9</v>
      </c>
      <c r="D23" s="19">
        <f>SUM(B23:C23)</f>
        <v>13</v>
      </c>
      <c r="E23" s="27">
        <v>11</v>
      </c>
      <c r="F23" s="28">
        <f t="shared" si="1"/>
        <v>2</v>
      </c>
    </row>
    <row r="24" spans="1:6" ht="21" customHeight="1">
      <c r="A24" s="12" t="s">
        <v>23</v>
      </c>
      <c r="B24" s="19">
        <f>SUM(B23)</f>
        <v>4</v>
      </c>
      <c r="C24" s="19">
        <f>SUM(C23)</f>
        <v>9</v>
      </c>
      <c r="D24" s="19">
        <f>SUM(D23)</f>
        <v>13</v>
      </c>
      <c r="E24" s="19">
        <f>SUM(E23)</f>
        <v>11</v>
      </c>
      <c r="F24" s="28">
        <f t="shared" si="1"/>
        <v>2</v>
      </c>
    </row>
    <row r="25" spans="1:6" ht="21" customHeight="1">
      <c r="A25" s="9" t="s">
        <v>24</v>
      </c>
      <c r="B25" s="19">
        <v>1</v>
      </c>
      <c r="C25" s="19">
        <v>4</v>
      </c>
      <c r="D25" s="19">
        <f t="shared" si="0"/>
        <v>5</v>
      </c>
      <c r="E25" s="27">
        <v>5</v>
      </c>
      <c r="F25" s="28">
        <f t="shared" si="1"/>
        <v>0</v>
      </c>
    </row>
    <row r="26" spans="1:6" ht="21" customHeight="1">
      <c r="A26" s="9" t="s">
        <v>25</v>
      </c>
      <c r="B26" s="19">
        <v>6</v>
      </c>
      <c r="C26" s="19">
        <v>12</v>
      </c>
      <c r="D26" s="19">
        <f t="shared" si="0"/>
        <v>18</v>
      </c>
      <c r="E26" s="27">
        <v>22</v>
      </c>
      <c r="F26" s="28">
        <f t="shared" si="1"/>
        <v>-4</v>
      </c>
    </row>
    <row r="27" spans="1:6" ht="21" customHeight="1">
      <c r="A27" s="9" t="s">
        <v>26</v>
      </c>
      <c r="B27" s="19">
        <v>5</v>
      </c>
      <c r="C27" s="19">
        <v>10</v>
      </c>
      <c r="D27" s="19">
        <f t="shared" si="0"/>
        <v>15</v>
      </c>
      <c r="E27" s="27">
        <v>15</v>
      </c>
      <c r="F27" s="28">
        <f t="shared" si="1"/>
        <v>0</v>
      </c>
    </row>
    <row r="28" spans="1:6" ht="21" customHeight="1">
      <c r="A28" s="12" t="s">
        <v>35</v>
      </c>
      <c r="B28" s="19">
        <f>SUM(B25:B27)</f>
        <v>12</v>
      </c>
      <c r="C28" s="19">
        <f>SUM(C25:C27)</f>
        <v>26</v>
      </c>
      <c r="D28" s="19">
        <f t="shared" si="0"/>
        <v>38</v>
      </c>
      <c r="E28" s="19">
        <f>SUM(E25:E27)</f>
        <v>42</v>
      </c>
      <c r="F28" s="28">
        <f t="shared" si="1"/>
        <v>-4</v>
      </c>
    </row>
    <row r="29" spans="1:6" ht="21" customHeight="1">
      <c r="A29" s="9" t="s">
        <v>27</v>
      </c>
      <c r="B29" s="19">
        <v>5</v>
      </c>
      <c r="C29" s="19">
        <v>3</v>
      </c>
      <c r="D29" s="19">
        <f t="shared" si="0"/>
        <v>8</v>
      </c>
      <c r="E29" s="27">
        <v>9</v>
      </c>
      <c r="F29" s="28">
        <f t="shared" si="1"/>
        <v>-1</v>
      </c>
    </row>
    <row r="30" spans="1:6" ht="21" customHeight="1">
      <c r="A30" s="12" t="s">
        <v>28</v>
      </c>
      <c r="B30" s="19">
        <f>SUM(B29)</f>
        <v>5</v>
      </c>
      <c r="C30" s="19">
        <f>SUM(C29)</f>
        <v>3</v>
      </c>
      <c r="D30" s="19">
        <f t="shared" si="0"/>
        <v>8</v>
      </c>
      <c r="E30" s="19">
        <f>SUM(E29)</f>
        <v>9</v>
      </c>
      <c r="F30" s="28">
        <f t="shared" si="1"/>
        <v>-1</v>
      </c>
    </row>
    <row r="31" spans="1:6" ht="21" customHeight="1">
      <c r="A31" s="12" t="s">
        <v>36</v>
      </c>
      <c r="B31" s="19">
        <f>B22+B24+B28+B30</f>
        <v>34</v>
      </c>
      <c r="C31" s="19">
        <f>C22+C24+C28+C30</f>
        <v>50</v>
      </c>
      <c r="D31" s="19">
        <f>D22+D24+D28+D30</f>
        <v>84</v>
      </c>
      <c r="E31" s="19">
        <f>E22+E24+E28+E30</f>
        <v>87</v>
      </c>
      <c r="F31" s="28">
        <f t="shared" si="1"/>
        <v>-3</v>
      </c>
    </row>
    <row r="32" spans="1:6" ht="21" customHeight="1">
      <c r="A32" s="12" t="s">
        <v>29</v>
      </c>
      <c r="B32" s="19">
        <f>B20+B31</f>
        <v>349</v>
      </c>
      <c r="C32" s="19">
        <f>C20+C31</f>
        <v>579</v>
      </c>
      <c r="D32" s="19">
        <f>D20+D31</f>
        <v>928</v>
      </c>
      <c r="E32" s="19">
        <f>E20+E31</f>
        <v>975</v>
      </c>
      <c r="F32" s="28">
        <f t="shared" si="1"/>
        <v>-47</v>
      </c>
    </row>
    <row r="33" spans="1:6" ht="21" customHeight="1">
      <c r="A33" s="12" t="s">
        <v>49</v>
      </c>
      <c r="B33" s="27">
        <v>381</v>
      </c>
      <c r="C33" s="27">
        <v>594</v>
      </c>
      <c r="D33" s="19">
        <f>B33+C33</f>
        <v>975</v>
      </c>
      <c r="E33" s="55"/>
      <c r="F33" s="56"/>
    </row>
    <row r="34" spans="1:6" ht="21" customHeight="1">
      <c r="A34" s="20" t="s">
        <v>9</v>
      </c>
      <c r="B34" s="44">
        <f>B32-B33</f>
        <v>-32</v>
      </c>
      <c r="C34" s="44">
        <f>C32-C33</f>
        <v>-15</v>
      </c>
      <c r="D34" s="42">
        <f>D32-D33</f>
        <v>-47</v>
      </c>
      <c r="E34" s="57"/>
      <c r="F34" s="58"/>
    </row>
    <row r="35" spans="1:6" ht="21" customHeight="1">
      <c r="A35" s="17"/>
      <c r="B35" s="17"/>
      <c r="C35" s="45"/>
      <c r="D35" s="45"/>
      <c r="E35" s="45"/>
      <c r="F35" s="45"/>
    </row>
    <row r="88" spans="1:5" ht="17.25">
      <c r="A88" s="1"/>
      <c r="B88" s="1"/>
      <c r="C88" s="1"/>
      <c r="D88" s="1"/>
      <c r="E88" s="1"/>
    </row>
    <row r="89" ht="17.25">
      <c r="F89" s="1"/>
    </row>
    <row r="90" ht="17.25">
      <c r="F90" s="1"/>
    </row>
    <row r="91" ht="17.25">
      <c r="F91" s="1"/>
    </row>
    <row r="92" ht="17.25">
      <c r="F92" s="1"/>
    </row>
    <row r="93" ht="17.25">
      <c r="F93" s="1"/>
    </row>
    <row r="94" ht="17.25">
      <c r="F94" s="1"/>
    </row>
    <row r="95" ht="17.25">
      <c r="F95" s="1"/>
    </row>
    <row r="96" ht="17.25">
      <c r="F96" s="1"/>
    </row>
    <row r="97" ht="17.25">
      <c r="F97" s="1"/>
    </row>
    <row r="98" ht="17.25">
      <c r="F98" s="1"/>
    </row>
    <row r="99" ht="17.25">
      <c r="F99" s="1"/>
    </row>
  </sheetData>
  <sheetProtection/>
  <mergeCells count="1">
    <mergeCell ref="E33:F3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I102"/>
  <sheetViews>
    <sheetView showGridLines="0" zoomScalePageLayoutView="0" workbookViewId="0" topLeftCell="A25">
      <selection activeCell="D40" sqref="D40"/>
    </sheetView>
  </sheetViews>
  <sheetFormatPr defaultColWidth="10.66015625" defaultRowHeight="18"/>
  <cols>
    <col min="1" max="4" width="15.66015625" style="0" customWidth="1"/>
    <col min="5" max="5" width="16.91015625" style="0" customWidth="1"/>
    <col min="6" max="6" width="15.66015625" style="0" customWidth="1"/>
  </cols>
  <sheetData>
    <row r="1" ht="21" customHeight="1"/>
    <row r="2" spans="1:6" ht="21" customHeight="1">
      <c r="A2" s="3" t="s">
        <v>48</v>
      </c>
      <c r="B2" s="4"/>
      <c r="C2" s="59" t="s">
        <v>47</v>
      </c>
      <c r="D2" s="60"/>
      <c r="E2" s="60"/>
      <c r="F2" s="4"/>
    </row>
    <row r="3" spans="1:6" ht="21" customHeight="1">
      <c r="A3" s="53"/>
      <c r="B3" s="50"/>
      <c r="C3" s="53" t="s">
        <v>41</v>
      </c>
      <c r="D3" s="54"/>
      <c r="E3" s="54"/>
      <c r="F3" s="51" t="s">
        <v>39</v>
      </c>
    </row>
    <row r="4" spans="1:6" ht="22.5" customHeight="1">
      <c r="A4" s="50"/>
      <c r="B4" s="50"/>
      <c r="C4" s="48"/>
      <c r="D4" s="32" t="s">
        <v>43</v>
      </c>
      <c r="E4" s="49"/>
      <c r="F4" s="51"/>
    </row>
    <row r="5" spans="1:6" ht="21" customHeight="1">
      <c r="A5" s="7"/>
      <c r="B5" s="8"/>
      <c r="C5" s="8"/>
      <c r="D5" s="8"/>
      <c r="E5" s="21" t="s">
        <v>45</v>
      </c>
      <c r="F5" s="7"/>
    </row>
    <row r="6" spans="1:6" ht="21" customHeight="1">
      <c r="A6" s="10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</row>
    <row r="7" spans="1:6" ht="21" customHeight="1">
      <c r="A7" s="52"/>
      <c r="B7" s="24"/>
      <c r="C7" s="24"/>
      <c r="D7" s="25" t="s">
        <v>6</v>
      </c>
      <c r="E7" s="25" t="s">
        <v>7</v>
      </c>
      <c r="F7" s="26" t="s">
        <v>8</v>
      </c>
    </row>
    <row r="8" spans="1:6" ht="21" customHeight="1">
      <c r="A8" s="9" t="s">
        <v>10</v>
      </c>
      <c r="B8" s="19">
        <f>'選挙人名簿'!B7+'在外選挙人'!B7</f>
        <v>99623</v>
      </c>
      <c r="C8" s="19">
        <f>'選挙人名簿'!C7+'在外選挙人'!C7</f>
        <v>117451</v>
      </c>
      <c r="D8" s="19">
        <f>B8+C8</f>
        <v>217074</v>
      </c>
      <c r="E8" s="27">
        <f>'選挙人名簿'!E7+'在外選挙人'!E7</f>
        <v>223756</v>
      </c>
      <c r="F8" s="28">
        <f>D8-E8</f>
        <v>-6682</v>
      </c>
    </row>
    <row r="9" spans="1:6" ht="21" customHeight="1">
      <c r="A9" s="9" t="s">
        <v>11</v>
      </c>
      <c r="B9" s="19">
        <f>'選挙人名簿'!B8+'在外選挙人'!B8</f>
        <v>64692</v>
      </c>
      <c r="C9" s="19">
        <f>'選挙人名簿'!C8+'在外選挙人'!C8</f>
        <v>72630</v>
      </c>
      <c r="D9" s="19">
        <f aca="true" t="shared" si="0" ref="D9:D20">SUM(B9:C9)</f>
        <v>137322</v>
      </c>
      <c r="E9" s="27">
        <f>'選挙人名簿'!E8+'在外選挙人'!E8</f>
        <v>140128</v>
      </c>
      <c r="F9" s="28">
        <f aca="true" t="shared" si="1" ref="F9:F20">D9-E9</f>
        <v>-2806</v>
      </c>
    </row>
    <row r="10" spans="1:6" ht="21" customHeight="1">
      <c r="A10" s="9" t="s">
        <v>12</v>
      </c>
      <c r="B10" s="19">
        <f>'選挙人名簿'!B9+'在外選挙人'!B9</f>
        <v>74834</v>
      </c>
      <c r="C10" s="19">
        <f>'選挙人名簿'!C9+'在外選挙人'!C9</f>
        <v>84087</v>
      </c>
      <c r="D10" s="19">
        <f t="shared" si="0"/>
        <v>158921</v>
      </c>
      <c r="E10" s="27">
        <f>'選挙人名簿'!E9+'在外選挙人'!E9</f>
        <v>160734</v>
      </c>
      <c r="F10" s="28">
        <f t="shared" si="1"/>
        <v>-1813</v>
      </c>
    </row>
    <row r="11" spans="1:9" ht="21" customHeight="1">
      <c r="A11" s="9" t="s">
        <v>13</v>
      </c>
      <c r="B11" s="19">
        <f>'選挙人名簿'!B10+'在外選挙人'!B10</f>
        <v>18238</v>
      </c>
      <c r="C11" s="19">
        <f>'選挙人名簿'!C10+'在外選挙人'!C10</f>
        <v>21472</v>
      </c>
      <c r="D11" s="19">
        <f t="shared" si="0"/>
        <v>39710</v>
      </c>
      <c r="E11" s="27">
        <f>'選挙人名簿'!E10+'在外選挙人'!E10</f>
        <v>41718</v>
      </c>
      <c r="F11" s="28">
        <f t="shared" si="1"/>
        <v>-2008</v>
      </c>
      <c r="H11" s="2"/>
      <c r="I11" s="2"/>
    </row>
    <row r="12" spans="1:6" ht="21" customHeight="1">
      <c r="A12" s="9" t="s">
        <v>14</v>
      </c>
      <c r="B12" s="19">
        <f>'選挙人名簿'!B11+'在外選挙人'!B11</f>
        <v>46899</v>
      </c>
      <c r="C12" s="19">
        <f>'選挙人名簿'!C11+'在外選挙人'!C11</f>
        <v>50330</v>
      </c>
      <c r="D12" s="19">
        <f t="shared" si="0"/>
        <v>97229</v>
      </c>
      <c r="E12" s="27">
        <f>'選挙人名簿'!E11+'在外選挙人'!E11</f>
        <v>97685</v>
      </c>
      <c r="F12" s="28">
        <f t="shared" si="1"/>
        <v>-456</v>
      </c>
    </row>
    <row r="13" spans="1:6" ht="21" customHeight="1">
      <c r="A13" s="9" t="s">
        <v>15</v>
      </c>
      <c r="B13" s="19">
        <f>'選挙人名簿'!B12+'在外選挙人'!B12</f>
        <v>22935</v>
      </c>
      <c r="C13" s="19">
        <f>'選挙人名簿'!C12+'在外選挙人'!C12</f>
        <v>24275</v>
      </c>
      <c r="D13" s="19">
        <f t="shared" si="0"/>
        <v>47210</v>
      </c>
      <c r="E13" s="27">
        <f>'選挙人名簿'!E12+'在外選挙人'!E12</f>
        <v>47318</v>
      </c>
      <c r="F13" s="28">
        <f t="shared" si="1"/>
        <v>-108</v>
      </c>
    </row>
    <row r="14" spans="1:6" ht="21" customHeight="1">
      <c r="A14" s="9" t="s">
        <v>16</v>
      </c>
      <c r="B14" s="19">
        <f>'選挙人名簿'!B13+'在外選挙人'!B13</f>
        <v>52471</v>
      </c>
      <c r="C14" s="19">
        <f>'選挙人名簿'!C13+'在外選挙人'!C13</f>
        <v>58947</v>
      </c>
      <c r="D14" s="19">
        <f t="shared" si="0"/>
        <v>111418</v>
      </c>
      <c r="E14" s="27">
        <f>'選挙人名簿'!E13+'在外選挙人'!E13</f>
        <v>114855</v>
      </c>
      <c r="F14" s="28">
        <f t="shared" si="1"/>
        <v>-3437</v>
      </c>
    </row>
    <row r="15" spans="1:6" ht="21" customHeight="1">
      <c r="A15" s="9" t="s">
        <v>17</v>
      </c>
      <c r="B15" s="19">
        <f>'選挙人名簿'!B14+'在外選挙人'!B14</f>
        <v>20168</v>
      </c>
      <c r="C15" s="19">
        <f>'選挙人名簿'!C14+'在外選挙人'!C14</f>
        <v>22666</v>
      </c>
      <c r="D15" s="19">
        <f t="shared" si="0"/>
        <v>42834</v>
      </c>
      <c r="E15" s="27">
        <f>'選挙人名簿'!E14+'在外選挙人'!E14</f>
        <v>43667</v>
      </c>
      <c r="F15" s="28">
        <f t="shared" si="1"/>
        <v>-833</v>
      </c>
    </row>
    <row r="16" spans="1:6" ht="21" customHeight="1">
      <c r="A16" s="9" t="s">
        <v>18</v>
      </c>
      <c r="B16" s="19">
        <f>'選挙人名簿'!B15+'在外選挙人'!B15</f>
        <v>13026</v>
      </c>
      <c r="C16" s="19">
        <f>'選挙人名簿'!C15+'在外選挙人'!C15</f>
        <v>15486</v>
      </c>
      <c r="D16" s="19">
        <f t="shared" si="0"/>
        <v>28512</v>
      </c>
      <c r="E16" s="27">
        <f>'選挙人名簿'!E15+'在外選挙人'!E15</f>
        <v>29828</v>
      </c>
      <c r="F16" s="28">
        <f t="shared" si="1"/>
        <v>-1316</v>
      </c>
    </row>
    <row r="17" spans="1:6" ht="21" customHeight="1">
      <c r="A17" s="9" t="s">
        <v>19</v>
      </c>
      <c r="B17" s="19">
        <f>'選挙人名簿'!B16+'在外選挙人'!B16</f>
        <v>12267</v>
      </c>
      <c r="C17" s="19">
        <f>'選挙人名簿'!C16+'在外選挙人'!C16</f>
        <v>14396</v>
      </c>
      <c r="D17" s="19">
        <f t="shared" si="0"/>
        <v>26663</v>
      </c>
      <c r="E17" s="27">
        <f>'選挙人名簿'!E16+'在外選挙人'!E16</f>
        <v>27695</v>
      </c>
      <c r="F17" s="28">
        <f t="shared" si="1"/>
        <v>-1032</v>
      </c>
    </row>
    <row r="18" spans="1:6" ht="21" customHeight="1">
      <c r="A18" s="9" t="s">
        <v>20</v>
      </c>
      <c r="B18" s="19">
        <f>'選挙人名簿'!B17+'在外選挙人'!B17</f>
        <v>9454</v>
      </c>
      <c r="C18" s="19">
        <f>'選挙人名簿'!C17+'在外選挙人'!C17</f>
        <v>10899</v>
      </c>
      <c r="D18" s="19">
        <f t="shared" si="0"/>
        <v>20353</v>
      </c>
      <c r="E18" s="27">
        <f>'選挙人名簿'!E17+'在外選挙人'!E17</f>
        <v>21505</v>
      </c>
      <c r="F18" s="28">
        <f t="shared" si="1"/>
        <v>-1152</v>
      </c>
    </row>
    <row r="19" spans="1:6" ht="21" customHeight="1">
      <c r="A19" s="9" t="s">
        <v>32</v>
      </c>
      <c r="B19" s="19">
        <f>'選挙人名簿'!B18+'在外選挙人'!B18</f>
        <v>57304</v>
      </c>
      <c r="C19" s="19">
        <f>'選挙人名簿'!C18+'在外選挙人'!C18</f>
        <v>61720</v>
      </c>
      <c r="D19" s="19">
        <f t="shared" si="0"/>
        <v>119024</v>
      </c>
      <c r="E19" s="27">
        <f>'選挙人名簿'!E18+'在外選挙人'!E18</f>
        <v>121614</v>
      </c>
      <c r="F19" s="28">
        <f t="shared" si="1"/>
        <v>-2590</v>
      </c>
    </row>
    <row r="20" spans="1:6" ht="21" customHeight="1">
      <c r="A20" s="15" t="s">
        <v>33</v>
      </c>
      <c r="B20" s="19">
        <f>'選挙人名簿'!B19+'在外選挙人'!B19</f>
        <v>24228</v>
      </c>
      <c r="C20" s="19">
        <f>'選挙人名簿'!C19+'在外選挙人'!C19</f>
        <v>27338</v>
      </c>
      <c r="D20" s="19">
        <f t="shared" si="0"/>
        <v>51566</v>
      </c>
      <c r="E20" s="27">
        <f>'選挙人名簿'!E19+'在外選挙人'!E19</f>
        <v>53049</v>
      </c>
      <c r="F20" s="28">
        <f t="shared" si="1"/>
        <v>-1483</v>
      </c>
    </row>
    <row r="21" spans="1:6" ht="21" customHeight="1">
      <c r="A21" s="12" t="s">
        <v>40</v>
      </c>
      <c r="B21" s="19">
        <f>'選挙人名簿'!B20+'在外選挙人'!B20</f>
        <v>516139</v>
      </c>
      <c r="C21" s="19">
        <f>'選挙人名簿'!C20+'在外選挙人'!C20</f>
        <v>581697</v>
      </c>
      <c r="D21" s="19">
        <f>SUM(D8:D20)</f>
        <v>1097836</v>
      </c>
      <c r="E21" s="19">
        <f>'選挙人名簿'!E20+'在外選挙人'!E20</f>
        <v>1123552</v>
      </c>
      <c r="F21" s="28">
        <f>SUM(F8:F20)</f>
        <v>-25716</v>
      </c>
    </row>
    <row r="22" spans="1:6" ht="21" customHeight="1">
      <c r="A22" s="9" t="s">
        <v>34</v>
      </c>
      <c r="B22" s="19">
        <f>'選挙人名簿'!B21+'在外選挙人'!B21</f>
        <v>6225</v>
      </c>
      <c r="C22" s="19">
        <f>'選挙人名簿'!C21+'在外選挙人'!C21</f>
        <v>7382</v>
      </c>
      <c r="D22" s="19">
        <f>SUM(B22:C22)</f>
        <v>13607</v>
      </c>
      <c r="E22" s="27">
        <f>'選挙人名簿'!E21+'在外選挙人'!E21</f>
        <v>14733</v>
      </c>
      <c r="F22" s="28">
        <f>D22-E22</f>
        <v>-1126</v>
      </c>
    </row>
    <row r="23" spans="1:6" ht="21" customHeight="1">
      <c r="A23" s="12" t="s">
        <v>21</v>
      </c>
      <c r="B23" s="19">
        <f>SUM(B22)</f>
        <v>6225</v>
      </c>
      <c r="C23" s="19">
        <f>SUM(C22)</f>
        <v>7382</v>
      </c>
      <c r="D23" s="19">
        <f>SUM(D22)</f>
        <v>13607</v>
      </c>
      <c r="E23" s="19">
        <f>'選挙人名簿'!E22+'在外選挙人'!E22</f>
        <v>14733</v>
      </c>
      <c r="F23" s="28">
        <f>SUM(F22)</f>
        <v>-1126</v>
      </c>
    </row>
    <row r="24" spans="1:6" ht="21" customHeight="1">
      <c r="A24" s="9" t="s">
        <v>22</v>
      </c>
      <c r="B24" s="19">
        <f>'選挙人名簿'!B23+'在外選挙人'!B23</f>
        <v>2374</v>
      </c>
      <c r="C24" s="19">
        <f>'選挙人名簿'!C23+'在外選挙人'!C23</f>
        <v>2513</v>
      </c>
      <c r="D24" s="19">
        <f>SUM(B24:C24)</f>
        <v>4887</v>
      </c>
      <c r="E24" s="27">
        <f>'選挙人名簿'!E23+'在外選挙人'!E23</f>
        <v>5180</v>
      </c>
      <c r="F24" s="28">
        <f>D24-E24</f>
        <v>-293</v>
      </c>
    </row>
    <row r="25" spans="1:6" ht="21" customHeight="1">
      <c r="A25" s="12" t="s">
        <v>23</v>
      </c>
      <c r="B25" s="19">
        <f>SUM(B24)</f>
        <v>2374</v>
      </c>
      <c r="C25" s="19">
        <f>SUM(C24)</f>
        <v>2513</v>
      </c>
      <c r="D25" s="19">
        <f>SUM(D24)</f>
        <v>4887</v>
      </c>
      <c r="E25" s="19">
        <f>'選挙人名簿'!E24+'在外選挙人'!E24</f>
        <v>5180</v>
      </c>
      <c r="F25" s="28">
        <f>SUM(F24)</f>
        <v>-293</v>
      </c>
    </row>
    <row r="26" spans="1:6" ht="21" customHeight="1">
      <c r="A26" s="9" t="s">
        <v>24</v>
      </c>
      <c r="B26" s="19">
        <f>'選挙人名簿'!B25+'在外選挙人'!B25</f>
        <v>1098</v>
      </c>
      <c r="C26" s="19">
        <f>'選挙人名簿'!C25+'在外選挙人'!C25</f>
        <v>1248</v>
      </c>
      <c r="D26" s="19">
        <f>SUM(B26:C26)</f>
        <v>2346</v>
      </c>
      <c r="E26" s="27">
        <f>'選挙人名簿'!E25+'在外選挙人'!E25</f>
        <v>2554</v>
      </c>
      <c r="F26" s="28">
        <f>D26-E26</f>
        <v>-208</v>
      </c>
    </row>
    <row r="27" spans="1:6" ht="21" customHeight="1">
      <c r="A27" s="9" t="s">
        <v>25</v>
      </c>
      <c r="B27" s="19">
        <f>'選挙人名簿'!B26+'在外選挙人'!B26</f>
        <v>6112</v>
      </c>
      <c r="C27" s="19">
        <f>'選挙人名簿'!C26+'在外選挙人'!C26</f>
        <v>6732</v>
      </c>
      <c r="D27" s="19">
        <f>SUM(B27:C27)</f>
        <v>12844</v>
      </c>
      <c r="E27" s="27">
        <f>'選挙人名簿'!E26+'在外選挙人'!E26</f>
        <v>13176</v>
      </c>
      <c r="F27" s="28">
        <f>D27-E27</f>
        <v>-332</v>
      </c>
    </row>
    <row r="28" spans="1:6" ht="21" customHeight="1">
      <c r="A28" s="9" t="s">
        <v>26</v>
      </c>
      <c r="B28" s="19">
        <f>'選挙人名簿'!B27+'在外選挙人'!B27</f>
        <v>4694</v>
      </c>
      <c r="C28" s="19">
        <f>'選挙人名簿'!C27+'在外選挙人'!C27</f>
        <v>5334</v>
      </c>
      <c r="D28" s="19">
        <f>SUM(B28:C28)</f>
        <v>10028</v>
      </c>
      <c r="E28" s="27">
        <f>'選挙人名簿'!E27+'在外選挙人'!E27</f>
        <v>10380</v>
      </c>
      <c r="F28" s="28">
        <f>D28-E28</f>
        <v>-352</v>
      </c>
    </row>
    <row r="29" spans="1:6" ht="21" customHeight="1">
      <c r="A29" s="12" t="s">
        <v>35</v>
      </c>
      <c r="B29" s="19">
        <f>SUM(B26:B28)</f>
        <v>11904</v>
      </c>
      <c r="C29" s="19">
        <f>SUM(C26:C28)</f>
        <v>13314</v>
      </c>
      <c r="D29" s="19">
        <f>SUM(D26:D28)</f>
        <v>25218</v>
      </c>
      <c r="E29" s="19">
        <f>'選挙人名簿'!E28+'在外選挙人'!E28</f>
        <v>26110</v>
      </c>
      <c r="F29" s="28">
        <f>SUM(F26:F28)</f>
        <v>-892</v>
      </c>
    </row>
    <row r="30" spans="1:6" ht="21" customHeight="1">
      <c r="A30" s="9" t="s">
        <v>27</v>
      </c>
      <c r="B30" s="19">
        <f>'選挙人名簿'!B29+'在外選挙人'!B29</f>
        <v>1237</v>
      </c>
      <c r="C30" s="19">
        <f>'選挙人名簿'!C29+'在外選挙人'!C29</f>
        <v>1551</v>
      </c>
      <c r="D30" s="19">
        <f>SUM(B30:C30)</f>
        <v>2788</v>
      </c>
      <c r="E30" s="27">
        <f>'選挙人名簿'!E29+'在外選挙人'!E29</f>
        <v>2932</v>
      </c>
      <c r="F30" s="28">
        <f>D30-E30</f>
        <v>-144</v>
      </c>
    </row>
    <row r="31" spans="1:6" ht="21" customHeight="1">
      <c r="A31" s="12" t="s">
        <v>28</v>
      </c>
      <c r="B31" s="19">
        <f>SUM(B30)</f>
        <v>1237</v>
      </c>
      <c r="C31" s="19">
        <f>SUM(C30)</f>
        <v>1551</v>
      </c>
      <c r="D31" s="19">
        <f>SUM(D30)</f>
        <v>2788</v>
      </c>
      <c r="E31" s="19">
        <f>'選挙人名簿'!E30+'在外選挙人'!E30</f>
        <v>2932</v>
      </c>
      <c r="F31" s="28">
        <f>SUM(F30)</f>
        <v>-144</v>
      </c>
    </row>
    <row r="32" spans="1:6" ht="21" customHeight="1">
      <c r="A32" s="12" t="s">
        <v>36</v>
      </c>
      <c r="B32" s="19">
        <f>B23+B25+B29+B31</f>
        <v>21740</v>
      </c>
      <c r="C32" s="19">
        <f>C23+C25+C29+C31</f>
        <v>24760</v>
      </c>
      <c r="D32" s="19">
        <f>D23+D25+D29+D31</f>
        <v>46500</v>
      </c>
      <c r="E32" s="19">
        <f>'選挙人名簿'!E31+'在外選挙人'!E31</f>
        <v>48955</v>
      </c>
      <c r="F32" s="28">
        <f>F23+F25+F29+F31</f>
        <v>-2455</v>
      </c>
    </row>
    <row r="33" spans="1:6" ht="21" customHeight="1">
      <c r="A33" s="12" t="s">
        <v>29</v>
      </c>
      <c r="B33" s="19">
        <f>B21+B32</f>
        <v>537879</v>
      </c>
      <c r="C33" s="19">
        <f>C21+C32</f>
        <v>606457</v>
      </c>
      <c r="D33" s="19">
        <f>D21+D32</f>
        <v>1144336</v>
      </c>
      <c r="E33" s="19">
        <f>'選挙人名簿'!E32+'在外選挙人'!E32</f>
        <v>1172507</v>
      </c>
      <c r="F33" s="28">
        <f>F21+F32</f>
        <v>-28171</v>
      </c>
    </row>
    <row r="34" spans="1:6" ht="21" customHeight="1">
      <c r="A34" s="12" t="s">
        <v>46</v>
      </c>
      <c r="B34" s="27">
        <f>'選挙人名簿'!B33+'在外選挙人'!B33</f>
        <v>550337</v>
      </c>
      <c r="C34" s="27">
        <v>622170</v>
      </c>
      <c r="D34" s="19">
        <f>SUM(B34:C34)</f>
        <v>1172507</v>
      </c>
      <c r="E34" s="55"/>
      <c r="F34" s="56"/>
    </row>
    <row r="35" spans="1:6" ht="21" customHeight="1">
      <c r="A35" s="12" t="s">
        <v>9</v>
      </c>
      <c r="B35" s="19">
        <f>B33-B34</f>
        <v>-12458</v>
      </c>
      <c r="C35" s="19">
        <f>C33-C34</f>
        <v>-15713</v>
      </c>
      <c r="D35" s="19">
        <f>D33-D34</f>
        <v>-28171</v>
      </c>
      <c r="E35" s="57"/>
      <c r="F35" s="58"/>
    </row>
    <row r="36" spans="1:6" ht="21" customHeight="1" hidden="1">
      <c r="A36" s="17"/>
      <c r="B36" s="22"/>
      <c r="C36" s="18"/>
      <c r="D36" s="18"/>
      <c r="E36" s="18"/>
      <c r="F36" s="23"/>
    </row>
    <row r="37" spans="1:6" ht="21" customHeight="1">
      <c r="A37" s="20" t="s">
        <v>30</v>
      </c>
      <c r="B37" s="16">
        <f>'選挙人名簿'!B32</f>
        <v>537530</v>
      </c>
      <c r="C37" s="13">
        <f>'選挙人名簿'!C32</f>
        <v>605878</v>
      </c>
      <c r="D37" s="13">
        <f>SUM(B37:C37)</f>
        <v>1143408</v>
      </c>
      <c r="E37" s="13">
        <f>'選挙人名簿'!E32</f>
        <v>1171532</v>
      </c>
      <c r="F37" s="16">
        <f>D37-E37</f>
        <v>-28124</v>
      </c>
    </row>
    <row r="38" spans="1:6" ht="21" customHeight="1">
      <c r="A38" s="12" t="s">
        <v>31</v>
      </c>
      <c r="B38" s="13">
        <f>'在外選挙人'!B32</f>
        <v>349</v>
      </c>
      <c r="C38" s="13">
        <f>'在外選挙人'!C32</f>
        <v>579</v>
      </c>
      <c r="D38" s="13">
        <f>SUM(B38:C38)</f>
        <v>928</v>
      </c>
      <c r="E38" s="13">
        <f>'在外選挙人'!E32</f>
        <v>975</v>
      </c>
      <c r="F38" s="14">
        <f>D38-E38</f>
        <v>-47</v>
      </c>
    </row>
    <row r="91" spans="1:5" ht="17.25">
      <c r="A91" s="1"/>
      <c r="B91" s="1"/>
      <c r="C91" s="1"/>
      <c r="D91" s="1"/>
      <c r="E91" s="1"/>
    </row>
    <row r="92" ht="17.25">
      <c r="F92" s="1"/>
    </row>
    <row r="93" ht="17.25">
      <c r="F93" s="1"/>
    </row>
    <row r="94" ht="17.25">
      <c r="F94" s="1"/>
    </row>
    <row r="95" ht="17.25">
      <c r="F95" s="1"/>
    </row>
    <row r="96" ht="17.25">
      <c r="F96" s="1"/>
    </row>
    <row r="97" ht="17.25">
      <c r="F97" s="1"/>
    </row>
    <row r="98" ht="17.25">
      <c r="F98" s="1"/>
    </row>
    <row r="99" ht="17.25">
      <c r="F99" s="1"/>
    </row>
    <row r="100" ht="17.25">
      <c r="F100" s="1"/>
    </row>
    <row r="101" ht="17.25">
      <c r="F101" s="1"/>
    </row>
    <row r="102" ht="17.25">
      <c r="F102" s="1"/>
    </row>
  </sheetData>
  <sheetProtection/>
  <mergeCells count="2">
    <mergeCell ref="E34:F35"/>
    <mergeCell ref="C2:E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県庁市町村課</dc:creator>
  <cp:keywords/>
  <dc:description/>
  <cp:lastModifiedBy>篠原　弘樹</cp:lastModifiedBy>
  <cp:lastPrinted>2021-08-30T08:40:21Z</cp:lastPrinted>
  <dcterms:created xsi:type="dcterms:W3CDTF">2001-05-22T00:51:21Z</dcterms:created>
  <dcterms:modified xsi:type="dcterms:W3CDTF">2021-10-06T03:22:24Z</dcterms:modified>
  <cp:category/>
  <cp:version/>
  <cp:contentType/>
  <cp:contentStatus/>
</cp:coreProperties>
</file>